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tvinchent/Downloads/"/>
    </mc:Choice>
  </mc:AlternateContent>
  <xr:revisionPtr revIDLastSave="0" documentId="8_{20E3231A-C78A-D944-AD84-A8E7584D32D5}" xr6:coauthVersionLast="45" xr6:coauthVersionMax="45" xr10:uidLastSave="{00000000-0000-0000-0000-000000000000}"/>
  <bookViews>
    <workbookView xWindow="0" yWindow="460" windowWidth="28800" windowHeight="16540" tabRatio="500" xr2:uid="{00000000-000D-0000-FFFF-FFFF00000000}"/>
  </bookViews>
  <sheets>
    <sheet name="Notes" sheetId="1" r:id="rId1"/>
    <sheet name="Analyse" sheetId="13" r:id="rId2"/>
    <sheet name="Graphique1" sheetId="5" r:id="rId3"/>
    <sheet name="Feuil5" sheetId="10" r:id="rId4"/>
    <sheet name="Feuil6" sheetId="11" r:id="rId5"/>
    <sheet name="Feuil7" sheetId="12" r:id="rId6"/>
  </sheets>
  <calcPr calcId="191029"/>
  <pivotCaches>
    <pivotCache cacheId="16" r:id="rId7"/>
  </pivotCaches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3" l="1"/>
  <c r="B26" i="13" a="1"/>
  <c r="B26" i="13" s="1"/>
  <c r="B25" i="13" a="1"/>
  <c r="B25" i="13" s="1"/>
  <c r="B24" i="13" a="1"/>
  <c r="B24" i="13" s="1"/>
  <c r="B22" i="13" a="1"/>
  <c r="B22" i="13" s="1"/>
  <c r="B21" i="13" a="1"/>
  <c r="B21" i="13" s="1"/>
  <c r="B20" i="13" a="1"/>
  <c r="B20" i="13" s="1"/>
  <c r="B18" i="13"/>
  <c r="B17" i="13"/>
  <c r="B16" i="13"/>
  <c r="B15" i="13"/>
  <c r="B14" i="13"/>
  <c r="B12" i="13"/>
  <c r="B11" i="13"/>
  <c r="B8" i="13"/>
  <c r="B7" i="13"/>
  <c r="B13" i="13" s="1"/>
  <c r="B6" i="13"/>
  <c r="B3" i="13"/>
  <c r="B5" i="13" s="1"/>
  <c r="B2" i="13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2" i="1"/>
  <c r="F8" i="1"/>
  <c r="G8" i="1" s="1"/>
  <c r="F198" i="1"/>
  <c r="G198" i="1" s="1"/>
  <c r="F188" i="1"/>
  <c r="G188" i="1" s="1"/>
  <c r="F3" i="1"/>
  <c r="G3" i="1" s="1"/>
  <c r="F4" i="1"/>
  <c r="G4" i="1" s="1"/>
  <c r="F5" i="1"/>
  <c r="G5" i="1" s="1"/>
  <c r="F6" i="1"/>
  <c r="G6" i="1" s="1"/>
  <c r="F7" i="1"/>
  <c r="G7" i="1" s="1"/>
  <c r="F9" i="1"/>
  <c r="G9" i="1" s="1"/>
  <c r="F10" i="1"/>
  <c r="G10" i="1" s="1"/>
  <c r="F11" i="1"/>
  <c r="G11" i="1" s="1"/>
  <c r="F12" i="1"/>
  <c r="G12" i="1" s="1"/>
  <c r="F13" i="1"/>
  <c r="G13" i="1" s="1"/>
  <c r="F14" i="1"/>
  <c r="G14" i="1" s="1"/>
  <c r="F15" i="1"/>
  <c r="G15" i="1" s="1"/>
  <c r="F16" i="1"/>
  <c r="G16" i="1" s="1"/>
  <c r="F17" i="1"/>
  <c r="G17" i="1" s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 s="1"/>
  <c r="F28" i="1"/>
  <c r="G28" i="1" s="1"/>
  <c r="F29" i="1"/>
  <c r="G29" i="1" s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 s="1"/>
  <c r="F36" i="1"/>
  <c r="G36" i="1" s="1"/>
  <c r="F37" i="1"/>
  <c r="G37" i="1" s="1"/>
  <c r="F38" i="1"/>
  <c r="G38" i="1" s="1"/>
  <c r="F39" i="1"/>
  <c r="G39" i="1" s="1"/>
  <c r="F40" i="1"/>
  <c r="G40" i="1" s="1"/>
  <c r="F41" i="1"/>
  <c r="G41" i="1" s="1"/>
  <c r="F42" i="1"/>
  <c r="G42" i="1" s="1"/>
  <c r="F43" i="1"/>
  <c r="G43" i="1" s="1"/>
  <c r="F44" i="1"/>
  <c r="G44" i="1" s="1"/>
  <c r="F45" i="1"/>
  <c r="G45" i="1" s="1"/>
  <c r="F46" i="1"/>
  <c r="G46" i="1" s="1"/>
  <c r="F47" i="1"/>
  <c r="G47" i="1" s="1"/>
  <c r="F48" i="1"/>
  <c r="G48" i="1" s="1"/>
  <c r="F49" i="1"/>
  <c r="G49" i="1" s="1"/>
  <c r="F50" i="1"/>
  <c r="G50" i="1" s="1"/>
  <c r="F51" i="1"/>
  <c r="G51" i="1" s="1"/>
  <c r="F52" i="1"/>
  <c r="G52" i="1" s="1"/>
  <c r="F53" i="1"/>
  <c r="G53" i="1" s="1"/>
  <c r="F54" i="1"/>
  <c r="G54" i="1" s="1"/>
  <c r="F55" i="1"/>
  <c r="G55" i="1" s="1"/>
  <c r="F56" i="1"/>
  <c r="G56" i="1" s="1"/>
  <c r="F57" i="1"/>
  <c r="G57" i="1" s="1"/>
  <c r="F58" i="1"/>
  <c r="G58" i="1" s="1"/>
  <c r="F59" i="1"/>
  <c r="G59" i="1" s="1"/>
  <c r="F60" i="1"/>
  <c r="G60" i="1" s="1"/>
  <c r="F61" i="1"/>
  <c r="G61" i="1" s="1"/>
  <c r="F62" i="1"/>
  <c r="G62" i="1" s="1"/>
  <c r="F63" i="1"/>
  <c r="G63" i="1" s="1"/>
  <c r="F64" i="1"/>
  <c r="G64" i="1" s="1"/>
  <c r="F65" i="1"/>
  <c r="G65" i="1" s="1"/>
  <c r="F66" i="1"/>
  <c r="G66" i="1" s="1"/>
  <c r="F67" i="1"/>
  <c r="G67" i="1" s="1"/>
  <c r="F68" i="1"/>
  <c r="G68" i="1" s="1"/>
  <c r="F69" i="1"/>
  <c r="G69" i="1" s="1"/>
  <c r="F70" i="1"/>
  <c r="G70" i="1" s="1"/>
  <c r="F71" i="1"/>
  <c r="G71" i="1" s="1"/>
  <c r="F72" i="1"/>
  <c r="G72" i="1" s="1"/>
  <c r="F73" i="1"/>
  <c r="G73" i="1" s="1"/>
  <c r="F74" i="1"/>
  <c r="G74" i="1" s="1"/>
  <c r="F75" i="1"/>
  <c r="G75" i="1" s="1"/>
  <c r="F76" i="1"/>
  <c r="G76" i="1" s="1"/>
  <c r="F77" i="1"/>
  <c r="G77" i="1" s="1"/>
  <c r="F78" i="1"/>
  <c r="G78" i="1" s="1"/>
  <c r="F79" i="1"/>
  <c r="G79" i="1" s="1"/>
  <c r="F80" i="1"/>
  <c r="G80" i="1" s="1"/>
  <c r="F81" i="1"/>
  <c r="G81" i="1" s="1"/>
  <c r="F82" i="1"/>
  <c r="G82" i="1" s="1"/>
  <c r="F83" i="1"/>
  <c r="G83" i="1" s="1"/>
  <c r="F84" i="1"/>
  <c r="G84" i="1" s="1"/>
  <c r="F85" i="1"/>
  <c r="G85" i="1" s="1"/>
  <c r="F86" i="1"/>
  <c r="G86" i="1" s="1"/>
  <c r="F87" i="1"/>
  <c r="G87" i="1" s="1"/>
  <c r="F88" i="1"/>
  <c r="G88" i="1" s="1"/>
  <c r="F89" i="1"/>
  <c r="G89" i="1" s="1"/>
  <c r="F90" i="1"/>
  <c r="G90" i="1" s="1"/>
  <c r="F91" i="1"/>
  <c r="G91" i="1" s="1"/>
  <c r="F92" i="1"/>
  <c r="G92" i="1" s="1"/>
  <c r="F93" i="1"/>
  <c r="G93" i="1" s="1"/>
  <c r="F94" i="1"/>
  <c r="G94" i="1" s="1"/>
  <c r="F95" i="1"/>
  <c r="G95" i="1" s="1"/>
  <c r="F96" i="1"/>
  <c r="G96" i="1" s="1"/>
  <c r="F97" i="1"/>
  <c r="G97" i="1" s="1"/>
  <c r="F98" i="1"/>
  <c r="G98" i="1" s="1"/>
  <c r="F99" i="1"/>
  <c r="G99" i="1" s="1"/>
  <c r="F100" i="1"/>
  <c r="G100" i="1" s="1"/>
  <c r="F101" i="1"/>
  <c r="G101" i="1" s="1"/>
  <c r="F102" i="1"/>
  <c r="G102" i="1" s="1"/>
  <c r="F103" i="1"/>
  <c r="G103" i="1" s="1"/>
  <c r="F104" i="1"/>
  <c r="G104" i="1" s="1"/>
  <c r="F105" i="1"/>
  <c r="G105" i="1" s="1"/>
  <c r="F106" i="1"/>
  <c r="G106" i="1" s="1"/>
  <c r="F107" i="1"/>
  <c r="G107" i="1" s="1"/>
  <c r="F108" i="1"/>
  <c r="G108" i="1" s="1"/>
  <c r="F109" i="1"/>
  <c r="G109" i="1" s="1"/>
  <c r="F110" i="1"/>
  <c r="G110" i="1" s="1"/>
  <c r="F111" i="1"/>
  <c r="G111" i="1" s="1"/>
  <c r="F112" i="1"/>
  <c r="G112" i="1" s="1"/>
  <c r="F113" i="1"/>
  <c r="G113" i="1" s="1"/>
  <c r="F114" i="1"/>
  <c r="G114" i="1" s="1"/>
  <c r="F115" i="1"/>
  <c r="G115" i="1" s="1"/>
  <c r="F116" i="1"/>
  <c r="G116" i="1" s="1"/>
  <c r="F117" i="1"/>
  <c r="G117" i="1" s="1"/>
  <c r="F118" i="1"/>
  <c r="G118" i="1" s="1"/>
  <c r="F119" i="1"/>
  <c r="G119" i="1" s="1"/>
  <c r="F120" i="1"/>
  <c r="G120" i="1" s="1"/>
  <c r="F121" i="1"/>
  <c r="G121" i="1" s="1"/>
  <c r="F122" i="1"/>
  <c r="G122" i="1" s="1"/>
  <c r="F123" i="1"/>
  <c r="G123" i="1" s="1"/>
  <c r="F124" i="1"/>
  <c r="G124" i="1" s="1"/>
  <c r="F125" i="1"/>
  <c r="G125" i="1" s="1"/>
  <c r="F126" i="1"/>
  <c r="G126" i="1" s="1"/>
  <c r="F127" i="1"/>
  <c r="G127" i="1" s="1"/>
  <c r="F128" i="1"/>
  <c r="G128" i="1" s="1"/>
  <c r="F129" i="1"/>
  <c r="G129" i="1" s="1"/>
  <c r="F130" i="1"/>
  <c r="G130" i="1" s="1"/>
  <c r="F131" i="1"/>
  <c r="G131" i="1" s="1"/>
  <c r="F132" i="1"/>
  <c r="G132" i="1" s="1"/>
  <c r="F133" i="1"/>
  <c r="G133" i="1" s="1"/>
  <c r="F134" i="1"/>
  <c r="G134" i="1" s="1"/>
  <c r="F135" i="1"/>
  <c r="G135" i="1" s="1"/>
  <c r="F136" i="1"/>
  <c r="G136" i="1" s="1"/>
  <c r="F137" i="1"/>
  <c r="G137" i="1" s="1"/>
  <c r="F138" i="1"/>
  <c r="G138" i="1" s="1"/>
  <c r="F139" i="1"/>
  <c r="G139" i="1" s="1"/>
  <c r="F140" i="1"/>
  <c r="G140" i="1" s="1"/>
  <c r="F141" i="1"/>
  <c r="G141" i="1" s="1"/>
  <c r="F142" i="1"/>
  <c r="G142" i="1" s="1"/>
  <c r="F143" i="1"/>
  <c r="G143" i="1" s="1"/>
  <c r="F144" i="1"/>
  <c r="G144" i="1" s="1"/>
  <c r="F145" i="1"/>
  <c r="G145" i="1" s="1"/>
  <c r="F146" i="1"/>
  <c r="G146" i="1" s="1"/>
  <c r="F147" i="1"/>
  <c r="G147" i="1" s="1"/>
  <c r="F148" i="1"/>
  <c r="G148" i="1" s="1"/>
  <c r="F149" i="1"/>
  <c r="G149" i="1" s="1"/>
  <c r="F150" i="1"/>
  <c r="G150" i="1" s="1"/>
  <c r="F151" i="1"/>
  <c r="G151" i="1" s="1"/>
  <c r="F152" i="1"/>
  <c r="G152" i="1" s="1"/>
  <c r="F153" i="1"/>
  <c r="G153" i="1" s="1"/>
  <c r="F154" i="1"/>
  <c r="G154" i="1" s="1"/>
  <c r="F155" i="1"/>
  <c r="G155" i="1" s="1"/>
  <c r="F156" i="1"/>
  <c r="G156" i="1" s="1"/>
  <c r="F157" i="1"/>
  <c r="G157" i="1" s="1"/>
  <c r="F158" i="1"/>
  <c r="G158" i="1" s="1"/>
  <c r="F159" i="1"/>
  <c r="G159" i="1" s="1"/>
  <c r="F160" i="1"/>
  <c r="G160" i="1" s="1"/>
  <c r="F161" i="1"/>
  <c r="G161" i="1" s="1"/>
  <c r="F162" i="1"/>
  <c r="G162" i="1" s="1"/>
  <c r="F163" i="1"/>
  <c r="G163" i="1" s="1"/>
  <c r="F164" i="1"/>
  <c r="G164" i="1" s="1"/>
  <c r="F165" i="1"/>
  <c r="G165" i="1" s="1"/>
  <c r="F166" i="1"/>
  <c r="G166" i="1" s="1"/>
  <c r="F167" i="1"/>
  <c r="G167" i="1" s="1"/>
  <c r="F168" i="1"/>
  <c r="G168" i="1" s="1"/>
  <c r="F169" i="1"/>
  <c r="G169" i="1" s="1"/>
  <c r="F170" i="1"/>
  <c r="G170" i="1" s="1"/>
  <c r="F171" i="1"/>
  <c r="G171" i="1" s="1"/>
  <c r="F172" i="1"/>
  <c r="G172" i="1" s="1"/>
  <c r="F173" i="1"/>
  <c r="G173" i="1" s="1"/>
  <c r="F174" i="1"/>
  <c r="G174" i="1" s="1"/>
  <c r="F175" i="1"/>
  <c r="G175" i="1" s="1"/>
  <c r="F176" i="1"/>
  <c r="G176" i="1" s="1"/>
  <c r="F177" i="1"/>
  <c r="G177" i="1" s="1"/>
  <c r="F178" i="1"/>
  <c r="G178" i="1" s="1"/>
  <c r="F179" i="1"/>
  <c r="G179" i="1" s="1"/>
  <c r="F180" i="1"/>
  <c r="G180" i="1" s="1"/>
  <c r="F181" i="1"/>
  <c r="G181" i="1" s="1"/>
  <c r="F182" i="1"/>
  <c r="G182" i="1" s="1"/>
  <c r="F183" i="1"/>
  <c r="G183" i="1" s="1"/>
  <c r="F184" i="1"/>
  <c r="G184" i="1" s="1"/>
  <c r="F185" i="1"/>
  <c r="G185" i="1" s="1"/>
  <c r="F186" i="1"/>
  <c r="G186" i="1" s="1"/>
  <c r="F187" i="1"/>
  <c r="G187" i="1" s="1"/>
  <c r="F189" i="1"/>
  <c r="G189" i="1" s="1"/>
  <c r="F190" i="1"/>
  <c r="G190" i="1" s="1"/>
  <c r="F191" i="1"/>
  <c r="G191" i="1" s="1"/>
  <c r="F192" i="1"/>
  <c r="G192" i="1" s="1"/>
  <c r="F193" i="1"/>
  <c r="G193" i="1" s="1"/>
  <c r="F194" i="1"/>
  <c r="G194" i="1" s="1"/>
  <c r="F195" i="1"/>
  <c r="G195" i="1" s="1"/>
  <c r="F196" i="1"/>
  <c r="G196" i="1" s="1"/>
  <c r="F197" i="1"/>
  <c r="G197" i="1" s="1"/>
  <c r="F199" i="1"/>
  <c r="G199" i="1" s="1"/>
  <c r="F200" i="1"/>
  <c r="G200" i="1" s="1"/>
  <c r="F201" i="1"/>
  <c r="G201" i="1" s="1"/>
  <c r="F202" i="1"/>
  <c r="G202" i="1" s="1"/>
  <c r="F203" i="1"/>
  <c r="G203" i="1" s="1"/>
  <c r="F204" i="1"/>
  <c r="G204" i="1" s="1"/>
  <c r="F205" i="1"/>
  <c r="G205" i="1" s="1"/>
  <c r="F206" i="1"/>
  <c r="G206" i="1" s="1"/>
  <c r="F207" i="1"/>
  <c r="G207" i="1" s="1"/>
  <c r="F208" i="1"/>
  <c r="G208" i="1" s="1"/>
  <c r="F209" i="1"/>
  <c r="G209" i="1" s="1"/>
  <c r="F210" i="1"/>
  <c r="G210" i="1" s="1"/>
  <c r="F211" i="1"/>
  <c r="G211" i="1" s="1"/>
  <c r="F212" i="1"/>
  <c r="G212" i="1" s="1"/>
  <c r="F213" i="1"/>
  <c r="G213" i="1" s="1"/>
  <c r="F214" i="1"/>
  <c r="G214" i="1" s="1"/>
  <c r="F215" i="1"/>
  <c r="G215" i="1" s="1"/>
  <c r="F216" i="1"/>
  <c r="G216" i="1" s="1"/>
  <c r="F217" i="1"/>
  <c r="G217" i="1" s="1"/>
  <c r="F218" i="1"/>
  <c r="G218" i="1" s="1"/>
  <c r="F219" i="1"/>
  <c r="G219" i="1" s="1"/>
  <c r="F220" i="1"/>
  <c r="G220" i="1" s="1"/>
  <c r="F221" i="1"/>
  <c r="G221" i="1" s="1"/>
  <c r="F222" i="1"/>
  <c r="G222" i="1" s="1"/>
  <c r="F223" i="1"/>
  <c r="G223" i="1" s="1"/>
  <c r="F224" i="1"/>
  <c r="G224" i="1" s="1"/>
  <c r="F225" i="1"/>
  <c r="G225" i="1" s="1"/>
  <c r="F226" i="1"/>
  <c r="G226" i="1" s="1"/>
  <c r="F227" i="1"/>
  <c r="G227" i="1" s="1"/>
  <c r="F228" i="1"/>
  <c r="G228" i="1" s="1"/>
  <c r="F229" i="1"/>
  <c r="G229" i="1" s="1"/>
  <c r="F230" i="1"/>
  <c r="G230" i="1" s="1"/>
  <c r="F231" i="1"/>
  <c r="G231" i="1" s="1"/>
  <c r="F232" i="1"/>
  <c r="G232" i="1" s="1"/>
  <c r="F233" i="1"/>
  <c r="G233" i="1" s="1"/>
  <c r="F234" i="1"/>
  <c r="G234" i="1" s="1"/>
  <c r="F235" i="1"/>
  <c r="G235" i="1" s="1"/>
  <c r="F236" i="1"/>
  <c r="G236" i="1" s="1"/>
  <c r="F237" i="1"/>
  <c r="G237" i="1" s="1"/>
  <c r="F238" i="1"/>
  <c r="G238" i="1" s="1"/>
  <c r="F239" i="1"/>
  <c r="G239" i="1" s="1"/>
  <c r="F240" i="1"/>
  <c r="G240" i="1" s="1"/>
  <c r="F241" i="1"/>
  <c r="G241" i="1" s="1"/>
  <c r="F242" i="1"/>
  <c r="G242" i="1" s="1"/>
  <c r="F243" i="1"/>
  <c r="G243" i="1" s="1"/>
  <c r="F244" i="1"/>
  <c r="G244" i="1" s="1"/>
  <c r="F245" i="1"/>
  <c r="G245" i="1" s="1"/>
  <c r="F246" i="1"/>
  <c r="G246" i="1" s="1"/>
  <c r="F247" i="1"/>
  <c r="G247" i="1" s="1"/>
  <c r="F248" i="1"/>
  <c r="G248" i="1" s="1"/>
  <c r="F249" i="1"/>
  <c r="G249" i="1" s="1"/>
  <c r="F250" i="1"/>
  <c r="G250" i="1" s="1"/>
  <c r="F251" i="1"/>
  <c r="G251" i="1" s="1"/>
  <c r="F252" i="1"/>
  <c r="G252" i="1" s="1"/>
  <c r="F253" i="1"/>
  <c r="G253" i="1" s="1"/>
  <c r="F254" i="1"/>
  <c r="G254" i="1" s="1"/>
  <c r="F255" i="1"/>
  <c r="G255" i="1" s="1"/>
  <c r="F256" i="1"/>
  <c r="G256" i="1" s="1"/>
  <c r="F257" i="1"/>
  <c r="G257" i="1" s="1"/>
  <c r="F258" i="1"/>
  <c r="G258" i="1" s="1"/>
  <c r="F259" i="1"/>
  <c r="G259" i="1" s="1"/>
  <c r="F260" i="1"/>
  <c r="G260" i="1" s="1"/>
  <c r="F261" i="1"/>
  <c r="G261" i="1" s="1"/>
  <c r="F262" i="1"/>
  <c r="G262" i="1" s="1"/>
  <c r="F263" i="1"/>
  <c r="G263" i="1" s="1"/>
  <c r="F264" i="1"/>
  <c r="G264" i="1" s="1"/>
  <c r="F265" i="1"/>
  <c r="G265" i="1" s="1"/>
  <c r="F266" i="1"/>
  <c r="G266" i="1" s="1"/>
  <c r="F267" i="1"/>
  <c r="G267" i="1" s="1"/>
  <c r="F268" i="1"/>
  <c r="G268" i="1" s="1"/>
  <c r="F269" i="1"/>
  <c r="G269" i="1" s="1"/>
  <c r="F270" i="1"/>
  <c r="G270" i="1" s="1"/>
  <c r="F271" i="1"/>
  <c r="G271" i="1" s="1"/>
  <c r="F272" i="1"/>
  <c r="G272" i="1" s="1"/>
  <c r="F273" i="1"/>
  <c r="G273" i="1" s="1"/>
  <c r="F274" i="1"/>
  <c r="G274" i="1" s="1"/>
  <c r="F275" i="1"/>
  <c r="G275" i="1" s="1"/>
  <c r="F276" i="1"/>
  <c r="G276" i="1" s="1"/>
  <c r="F277" i="1"/>
  <c r="G277" i="1" s="1"/>
  <c r="F278" i="1"/>
  <c r="G278" i="1" s="1"/>
  <c r="F279" i="1"/>
  <c r="G279" i="1" s="1"/>
  <c r="F280" i="1"/>
  <c r="G280" i="1" s="1"/>
  <c r="F281" i="1"/>
  <c r="G281" i="1" s="1"/>
  <c r="F282" i="1"/>
  <c r="G282" i="1" s="1"/>
  <c r="F283" i="1"/>
  <c r="G283" i="1" s="1"/>
  <c r="F284" i="1"/>
  <c r="G284" i="1" s="1"/>
  <c r="F285" i="1"/>
  <c r="G285" i="1" s="1"/>
  <c r="F286" i="1"/>
  <c r="G286" i="1" s="1"/>
  <c r="F287" i="1"/>
  <c r="G287" i="1" s="1"/>
  <c r="F288" i="1"/>
  <c r="G288" i="1" s="1"/>
  <c r="F289" i="1"/>
  <c r="G289" i="1" s="1"/>
  <c r="F290" i="1"/>
  <c r="G290" i="1" s="1"/>
  <c r="F291" i="1"/>
  <c r="G291" i="1" s="1"/>
  <c r="F292" i="1"/>
  <c r="G292" i="1" s="1"/>
  <c r="F293" i="1"/>
  <c r="G293" i="1" s="1"/>
  <c r="F294" i="1"/>
  <c r="G294" i="1" s="1"/>
  <c r="F295" i="1"/>
  <c r="G295" i="1" s="1"/>
  <c r="F296" i="1"/>
  <c r="G296" i="1" s="1"/>
  <c r="F297" i="1"/>
  <c r="G297" i="1" s="1"/>
  <c r="F298" i="1"/>
  <c r="G298" i="1" s="1"/>
  <c r="F299" i="1"/>
  <c r="G299" i="1" s="1"/>
  <c r="F300" i="1"/>
  <c r="G300" i="1" s="1"/>
  <c r="F301" i="1"/>
  <c r="G301" i="1" s="1"/>
  <c r="F302" i="1"/>
  <c r="G302" i="1" s="1"/>
  <c r="F303" i="1"/>
  <c r="G303" i="1" s="1"/>
  <c r="F304" i="1"/>
  <c r="G304" i="1" s="1"/>
  <c r="F305" i="1"/>
  <c r="G305" i="1" s="1"/>
  <c r="F306" i="1"/>
  <c r="G306" i="1" s="1"/>
  <c r="F307" i="1"/>
  <c r="G307" i="1" s="1"/>
  <c r="F308" i="1"/>
  <c r="G308" i="1" s="1"/>
  <c r="F309" i="1"/>
  <c r="G309" i="1" s="1"/>
  <c r="F310" i="1"/>
  <c r="G310" i="1" s="1"/>
  <c r="F311" i="1"/>
  <c r="G311" i="1" s="1"/>
  <c r="F312" i="1"/>
  <c r="G312" i="1" s="1"/>
  <c r="F313" i="1"/>
  <c r="G313" i="1" s="1"/>
  <c r="F314" i="1"/>
  <c r="G314" i="1" s="1"/>
  <c r="F315" i="1"/>
  <c r="G315" i="1" s="1"/>
  <c r="F316" i="1"/>
  <c r="G316" i="1" s="1"/>
  <c r="F317" i="1"/>
  <c r="G317" i="1" s="1"/>
  <c r="F318" i="1"/>
  <c r="G318" i="1" s="1"/>
  <c r="F319" i="1"/>
  <c r="G319" i="1" s="1"/>
  <c r="F320" i="1"/>
  <c r="G320" i="1" s="1"/>
  <c r="F321" i="1"/>
  <c r="G321" i="1" s="1"/>
  <c r="F322" i="1"/>
  <c r="G322" i="1" s="1"/>
  <c r="F323" i="1"/>
  <c r="G323" i="1" s="1"/>
  <c r="F324" i="1"/>
  <c r="G324" i="1" s="1"/>
  <c r="F325" i="1"/>
  <c r="G325" i="1" s="1"/>
  <c r="F326" i="1"/>
  <c r="G326" i="1" s="1"/>
  <c r="F327" i="1"/>
  <c r="G327" i="1" s="1"/>
  <c r="F328" i="1"/>
  <c r="G328" i="1" s="1"/>
  <c r="F329" i="1"/>
  <c r="G329" i="1" s="1"/>
  <c r="F330" i="1"/>
  <c r="G330" i="1" s="1"/>
  <c r="F331" i="1"/>
  <c r="G331" i="1" s="1"/>
  <c r="F332" i="1"/>
  <c r="G332" i="1" s="1"/>
  <c r="F333" i="1"/>
  <c r="G333" i="1" s="1"/>
  <c r="F334" i="1"/>
  <c r="G334" i="1" s="1"/>
  <c r="F335" i="1"/>
  <c r="G335" i="1" s="1"/>
  <c r="F336" i="1"/>
  <c r="G336" i="1" s="1"/>
  <c r="F337" i="1"/>
  <c r="G337" i="1" s="1"/>
  <c r="F338" i="1"/>
  <c r="G338" i="1" s="1"/>
  <c r="F339" i="1"/>
  <c r="G339" i="1" s="1"/>
  <c r="F340" i="1"/>
  <c r="G340" i="1" s="1"/>
  <c r="F341" i="1"/>
  <c r="G341" i="1" s="1"/>
  <c r="F342" i="1"/>
  <c r="G342" i="1" s="1"/>
  <c r="F343" i="1"/>
  <c r="G343" i="1" s="1"/>
  <c r="F344" i="1"/>
  <c r="G344" i="1" s="1"/>
  <c r="F345" i="1"/>
  <c r="G345" i="1" s="1"/>
  <c r="F346" i="1"/>
  <c r="G346" i="1" s="1"/>
  <c r="F347" i="1"/>
  <c r="G347" i="1" s="1"/>
  <c r="F348" i="1"/>
  <c r="G348" i="1" s="1"/>
  <c r="F349" i="1"/>
  <c r="G349" i="1" s="1"/>
  <c r="F350" i="1"/>
  <c r="G350" i="1" s="1"/>
  <c r="F351" i="1"/>
  <c r="G351" i="1" s="1"/>
  <c r="F352" i="1"/>
  <c r="G352" i="1" s="1"/>
  <c r="F353" i="1"/>
  <c r="G353" i="1" s="1"/>
  <c r="F354" i="1"/>
  <c r="G354" i="1" s="1"/>
  <c r="F355" i="1"/>
  <c r="G355" i="1" s="1"/>
  <c r="F356" i="1"/>
  <c r="G356" i="1" s="1"/>
  <c r="F357" i="1"/>
  <c r="G357" i="1" s="1"/>
  <c r="F358" i="1"/>
  <c r="G358" i="1" s="1"/>
  <c r="F359" i="1"/>
  <c r="G359" i="1" s="1"/>
  <c r="F360" i="1"/>
  <c r="G360" i="1" s="1"/>
  <c r="F361" i="1"/>
  <c r="G361" i="1" s="1"/>
  <c r="F362" i="1"/>
  <c r="G362" i="1" s="1"/>
  <c r="F363" i="1"/>
  <c r="G363" i="1" s="1"/>
  <c r="F364" i="1"/>
  <c r="G364" i="1" s="1"/>
  <c r="F365" i="1"/>
  <c r="G365" i="1" s="1"/>
  <c r="F366" i="1"/>
  <c r="G366" i="1" s="1"/>
  <c r="F367" i="1"/>
  <c r="G367" i="1" s="1"/>
  <c r="F368" i="1"/>
  <c r="G368" i="1" s="1"/>
  <c r="F369" i="1"/>
  <c r="G369" i="1" s="1"/>
  <c r="F370" i="1"/>
  <c r="G370" i="1" s="1"/>
  <c r="F371" i="1"/>
  <c r="G371" i="1" s="1"/>
  <c r="F372" i="1"/>
  <c r="G372" i="1" s="1"/>
  <c r="F373" i="1"/>
  <c r="G373" i="1" s="1"/>
  <c r="F374" i="1"/>
  <c r="G374" i="1" s="1"/>
  <c r="F375" i="1"/>
  <c r="G375" i="1" s="1"/>
  <c r="F376" i="1"/>
  <c r="G376" i="1" s="1"/>
  <c r="F377" i="1"/>
  <c r="G377" i="1" s="1"/>
  <c r="F378" i="1"/>
  <c r="G378" i="1" s="1"/>
  <c r="F379" i="1"/>
  <c r="G379" i="1" s="1"/>
  <c r="F380" i="1"/>
  <c r="G380" i="1" s="1"/>
  <c r="F381" i="1"/>
  <c r="G381" i="1" s="1"/>
  <c r="F382" i="1"/>
  <c r="G382" i="1" s="1"/>
  <c r="F383" i="1"/>
  <c r="G383" i="1" s="1"/>
  <c r="F384" i="1"/>
  <c r="G384" i="1" s="1"/>
  <c r="F385" i="1"/>
  <c r="G385" i="1" s="1"/>
  <c r="F386" i="1"/>
  <c r="G386" i="1" s="1"/>
  <c r="F387" i="1"/>
  <c r="G387" i="1" s="1"/>
  <c r="F388" i="1"/>
  <c r="G388" i="1" s="1"/>
  <c r="F389" i="1"/>
  <c r="G389" i="1" s="1"/>
  <c r="F390" i="1"/>
  <c r="G390" i="1" s="1"/>
  <c r="F391" i="1"/>
  <c r="G391" i="1" s="1"/>
  <c r="F392" i="1"/>
  <c r="G392" i="1" s="1"/>
  <c r="F393" i="1"/>
  <c r="G393" i="1" s="1"/>
  <c r="F394" i="1"/>
  <c r="G394" i="1" s="1"/>
  <c r="F395" i="1"/>
  <c r="G395" i="1" s="1"/>
  <c r="F396" i="1"/>
  <c r="G396" i="1" s="1"/>
  <c r="F397" i="1"/>
  <c r="G397" i="1" s="1"/>
  <c r="F398" i="1"/>
  <c r="G398" i="1" s="1"/>
  <c r="F399" i="1"/>
  <c r="G399" i="1" s="1"/>
  <c r="F400" i="1"/>
  <c r="G400" i="1" s="1"/>
  <c r="F401" i="1"/>
  <c r="G401" i="1" s="1"/>
  <c r="F402" i="1"/>
  <c r="G402" i="1" s="1"/>
  <c r="F403" i="1"/>
  <c r="G403" i="1" s="1"/>
  <c r="F404" i="1"/>
  <c r="G404" i="1" s="1"/>
  <c r="F405" i="1"/>
  <c r="G405" i="1" s="1"/>
  <c r="F406" i="1"/>
  <c r="G406" i="1" s="1"/>
  <c r="F407" i="1"/>
  <c r="G407" i="1" s="1"/>
  <c r="F408" i="1"/>
  <c r="G408" i="1" s="1"/>
  <c r="F409" i="1"/>
  <c r="G409" i="1" s="1"/>
  <c r="F410" i="1"/>
  <c r="G410" i="1" s="1"/>
  <c r="F411" i="1"/>
  <c r="G411" i="1" s="1"/>
  <c r="F412" i="1"/>
  <c r="G412" i="1" s="1"/>
  <c r="F413" i="1"/>
  <c r="G413" i="1" s="1"/>
  <c r="F414" i="1"/>
  <c r="G414" i="1" s="1"/>
  <c r="F415" i="1"/>
  <c r="G415" i="1" s="1"/>
  <c r="F416" i="1"/>
  <c r="G416" i="1" s="1"/>
  <c r="F417" i="1"/>
  <c r="G417" i="1" s="1"/>
  <c r="F418" i="1"/>
  <c r="G418" i="1" s="1"/>
  <c r="F419" i="1"/>
  <c r="G419" i="1" s="1"/>
  <c r="F420" i="1"/>
  <c r="G420" i="1" s="1"/>
  <c r="F421" i="1"/>
  <c r="G421" i="1" s="1"/>
  <c r="F422" i="1"/>
  <c r="G422" i="1" s="1"/>
  <c r="F423" i="1"/>
  <c r="G423" i="1" s="1"/>
  <c r="F424" i="1"/>
  <c r="G424" i="1" s="1"/>
  <c r="F425" i="1"/>
  <c r="G425" i="1" s="1"/>
  <c r="F426" i="1"/>
  <c r="G426" i="1" s="1"/>
  <c r="F427" i="1"/>
  <c r="G427" i="1" s="1"/>
  <c r="F428" i="1"/>
  <c r="G428" i="1" s="1"/>
  <c r="F429" i="1"/>
  <c r="G429" i="1" s="1"/>
  <c r="F430" i="1"/>
  <c r="G430" i="1" s="1"/>
  <c r="F431" i="1"/>
  <c r="G431" i="1" s="1"/>
  <c r="F432" i="1"/>
  <c r="G432" i="1" s="1"/>
  <c r="F433" i="1"/>
  <c r="G433" i="1" s="1"/>
  <c r="F434" i="1"/>
  <c r="G434" i="1" s="1"/>
  <c r="F435" i="1"/>
  <c r="G435" i="1" s="1"/>
  <c r="F436" i="1"/>
  <c r="G436" i="1" s="1"/>
  <c r="F437" i="1"/>
  <c r="G437" i="1" s="1"/>
  <c r="F438" i="1"/>
  <c r="G438" i="1" s="1"/>
  <c r="F439" i="1"/>
  <c r="G439" i="1" s="1"/>
  <c r="F440" i="1"/>
  <c r="G440" i="1" s="1"/>
  <c r="F441" i="1"/>
  <c r="G441" i="1" s="1"/>
  <c r="F442" i="1"/>
  <c r="G442" i="1" s="1"/>
  <c r="F443" i="1"/>
  <c r="G443" i="1" s="1"/>
  <c r="F444" i="1"/>
  <c r="G444" i="1" s="1"/>
  <c r="F445" i="1"/>
  <c r="G445" i="1" s="1"/>
  <c r="F446" i="1"/>
  <c r="G446" i="1" s="1"/>
  <c r="F447" i="1"/>
  <c r="G447" i="1" s="1"/>
  <c r="F448" i="1"/>
  <c r="G448" i="1" s="1"/>
  <c r="F449" i="1"/>
  <c r="G449" i="1" s="1"/>
  <c r="F450" i="1"/>
  <c r="G450" i="1" s="1"/>
  <c r="F451" i="1"/>
  <c r="G451" i="1" s="1"/>
  <c r="F452" i="1"/>
  <c r="G452" i="1" s="1"/>
  <c r="F453" i="1"/>
  <c r="G453" i="1" s="1"/>
  <c r="F454" i="1"/>
  <c r="G454" i="1" s="1"/>
  <c r="F455" i="1"/>
  <c r="G455" i="1" s="1"/>
  <c r="F456" i="1"/>
  <c r="G456" i="1" s="1"/>
  <c r="F457" i="1"/>
  <c r="G457" i="1" s="1"/>
  <c r="F458" i="1"/>
  <c r="G458" i="1" s="1"/>
  <c r="F459" i="1"/>
  <c r="G459" i="1" s="1"/>
  <c r="F460" i="1"/>
  <c r="G460" i="1" s="1"/>
  <c r="F461" i="1"/>
  <c r="G461" i="1" s="1"/>
  <c r="F462" i="1"/>
  <c r="G462" i="1" s="1"/>
  <c r="F463" i="1"/>
  <c r="G463" i="1" s="1"/>
  <c r="F464" i="1"/>
  <c r="G464" i="1" s="1"/>
  <c r="F465" i="1"/>
  <c r="G465" i="1" s="1"/>
  <c r="F466" i="1"/>
  <c r="G466" i="1" s="1"/>
  <c r="F467" i="1"/>
  <c r="G467" i="1" s="1"/>
  <c r="F468" i="1"/>
  <c r="G468" i="1" s="1"/>
  <c r="F469" i="1"/>
  <c r="G469" i="1" s="1"/>
  <c r="F470" i="1"/>
  <c r="G470" i="1" s="1"/>
  <c r="F471" i="1"/>
  <c r="G471" i="1" s="1"/>
  <c r="F472" i="1"/>
  <c r="G472" i="1" s="1"/>
  <c r="F473" i="1"/>
  <c r="G473" i="1" s="1"/>
  <c r="F474" i="1"/>
  <c r="G474" i="1" s="1"/>
  <c r="F475" i="1"/>
  <c r="G475" i="1" s="1"/>
  <c r="F476" i="1"/>
  <c r="G476" i="1" s="1"/>
  <c r="F477" i="1"/>
  <c r="G477" i="1" s="1"/>
  <c r="F478" i="1"/>
  <c r="G478" i="1" s="1"/>
  <c r="F479" i="1"/>
  <c r="G479" i="1" s="1"/>
  <c r="F480" i="1"/>
  <c r="G480" i="1" s="1"/>
  <c r="F481" i="1"/>
  <c r="G481" i="1" s="1"/>
  <c r="F482" i="1"/>
  <c r="G482" i="1" s="1"/>
  <c r="F483" i="1"/>
  <c r="G483" i="1" s="1"/>
  <c r="F484" i="1"/>
  <c r="G484" i="1" s="1"/>
  <c r="F485" i="1"/>
  <c r="G485" i="1" s="1"/>
  <c r="F486" i="1"/>
  <c r="G486" i="1" s="1"/>
  <c r="F487" i="1"/>
  <c r="G487" i="1" s="1"/>
  <c r="F488" i="1"/>
  <c r="G488" i="1" s="1"/>
  <c r="F489" i="1"/>
  <c r="G489" i="1" s="1"/>
  <c r="F490" i="1"/>
  <c r="G490" i="1" s="1"/>
  <c r="F491" i="1"/>
  <c r="G491" i="1" s="1"/>
  <c r="F492" i="1"/>
  <c r="G492" i="1" s="1"/>
  <c r="F493" i="1"/>
  <c r="G493" i="1" s="1"/>
  <c r="F494" i="1"/>
  <c r="G494" i="1" s="1"/>
  <c r="F495" i="1"/>
  <c r="G495" i="1" s="1"/>
  <c r="F496" i="1"/>
  <c r="G496" i="1" s="1"/>
  <c r="F497" i="1"/>
  <c r="G497" i="1" s="1"/>
  <c r="F498" i="1"/>
  <c r="G498" i="1" s="1"/>
  <c r="F499" i="1"/>
  <c r="G499" i="1" s="1"/>
  <c r="F500" i="1"/>
  <c r="G500" i="1" s="1"/>
  <c r="F501" i="1"/>
  <c r="G501" i="1" s="1"/>
  <c r="F502" i="1"/>
  <c r="G502" i="1" s="1"/>
  <c r="F503" i="1"/>
  <c r="G503" i="1" s="1"/>
  <c r="F504" i="1"/>
  <c r="G504" i="1" s="1"/>
  <c r="F505" i="1"/>
  <c r="G505" i="1" s="1"/>
  <c r="F506" i="1"/>
  <c r="G506" i="1" s="1"/>
  <c r="F507" i="1"/>
  <c r="G507" i="1" s="1"/>
  <c r="F508" i="1"/>
  <c r="G508" i="1" s="1"/>
  <c r="F509" i="1"/>
  <c r="G509" i="1" s="1"/>
  <c r="F510" i="1"/>
  <c r="G510" i="1" s="1"/>
  <c r="F511" i="1"/>
  <c r="G511" i="1" s="1"/>
  <c r="F512" i="1"/>
  <c r="G512" i="1" s="1"/>
  <c r="F513" i="1"/>
  <c r="G513" i="1" s="1"/>
  <c r="F514" i="1"/>
  <c r="G514" i="1" s="1"/>
  <c r="F515" i="1"/>
  <c r="G515" i="1" s="1"/>
  <c r="F516" i="1"/>
  <c r="G516" i="1" s="1"/>
  <c r="F517" i="1"/>
  <c r="G517" i="1" s="1"/>
  <c r="F518" i="1"/>
  <c r="G518" i="1" s="1"/>
  <c r="F519" i="1"/>
  <c r="G519" i="1" s="1"/>
  <c r="F520" i="1"/>
  <c r="G520" i="1" s="1"/>
  <c r="F521" i="1"/>
  <c r="G521" i="1" s="1"/>
  <c r="F522" i="1"/>
  <c r="G522" i="1" s="1"/>
  <c r="F523" i="1"/>
  <c r="G523" i="1" s="1"/>
  <c r="F524" i="1"/>
  <c r="G524" i="1" s="1"/>
  <c r="F525" i="1"/>
  <c r="G525" i="1" s="1"/>
  <c r="F526" i="1"/>
  <c r="G526" i="1" s="1"/>
  <c r="F527" i="1"/>
  <c r="G527" i="1" s="1"/>
  <c r="F528" i="1"/>
  <c r="G528" i="1" s="1"/>
  <c r="F529" i="1"/>
  <c r="G529" i="1" s="1"/>
  <c r="F530" i="1"/>
  <c r="G530" i="1" s="1"/>
  <c r="F531" i="1"/>
  <c r="G531" i="1" s="1"/>
  <c r="F532" i="1"/>
  <c r="G532" i="1" s="1"/>
  <c r="F533" i="1"/>
  <c r="G533" i="1" s="1"/>
  <c r="F534" i="1"/>
  <c r="G534" i="1" s="1"/>
  <c r="F535" i="1"/>
  <c r="G535" i="1" s="1"/>
  <c r="F536" i="1"/>
  <c r="G536" i="1" s="1"/>
  <c r="F537" i="1"/>
  <c r="G537" i="1" s="1"/>
  <c r="F538" i="1"/>
  <c r="G538" i="1" s="1"/>
  <c r="F539" i="1"/>
  <c r="G539" i="1" s="1"/>
  <c r="F540" i="1"/>
  <c r="G540" i="1" s="1"/>
  <c r="F541" i="1"/>
  <c r="G541" i="1" s="1"/>
  <c r="F542" i="1"/>
  <c r="G542" i="1" s="1"/>
  <c r="F543" i="1"/>
  <c r="G543" i="1" s="1"/>
  <c r="F544" i="1"/>
  <c r="G544" i="1" s="1"/>
  <c r="F545" i="1"/>
  <c r="G545" i="1" s="1"/>
  <c r="F546" i="1"/>
  <c r="G546" i="1" s="1"/>
  <c r="F547" i="1"/>
  <c r="G547" i="1" s="1"/>
  <c r="F548" i="1"/>
  <c r="G548" i="1" s="1"/>
  <c r="F549" i="1"/>
  <c r="G549" i="1" s="1"/>
  <c r="F550" i="1"/>
  <c r="G550" i="1" s="1"/>
  <c r="F551" i="1"/>
  <c r="G551" i="1" s="1"/>
  <c r="F552" i="1"/>
  <c r="G552" i="1" s="1"/>
  <c r="F553" i="1"/>
  <c r="G553" i="1" s="1"/>
  <c r="F554" i="1"/>
  <c r="G554" i="1" s="1"/>
  <c r="F555" i="1"/>
  <c r="G555" i="1" s="1"/>
  <c r="F556" i="1"/>
  <c r="G556" i="1" s="1"/>
  <c r="F557" i="1"/>
  <c r="G557" i="1" s="1"/>
  <c r="F558" i="1"/>
  <c r="G558" i="1" s="1"/>
  <c r="F559" i="1"/>
  <c r="G559" i="1" s="1"/>
  <c r="F560" i="1"/>
  <c r="G560" i="1" s="1"/>
  <c r="F561" i="1"/>
  <c r="G561" i="1" s="1"/>
  <c r="F562" i="1"/>
  <c r="G562" i="1" s="1"/>
  <c r="F563" i="1"/>
  <c r="G563" i="1" s="1"/>
  <c r="F564" i="1"/>
  <c r="G564" i="1" s="1"/>
  <c r="F565" i="1"/>
  <c r="G565" i="1" s="1"/>
  <c r="F566" i="1"/>
  <c r="G566" i="1" s="1"/>
  <c r="F567" i="1"/>
  <c r="G567" i="1" s="1"/>
  <c r="F568" i="1"/>
  <c r="G568" i="1" s="1"/>
  <c r="F569" i="1"/>
  <c r="G569" i="1" s="1"/>
  <c r="F570" i="1"/>
  <c r="G570" i="1" s="1"/>
  <c r="F571" i="1"/>
  <c r="G571" i="1" s="1"/>
  <c r="F572" i="1"/>
  <c r="G572" i="1" s="1"/>
  <c r="F573" i="1"/>
  <c r="G573" i="1" s="1"/>
  <c r="F574" i="1"/>
  <c r="G574" i="1" s="1"/>
  <c r="F575" i="1"/>
  <c r="G575" i="1" s="1"/>
  <c r="F576" i="1"/>
  <c r="G576" i="1" s="1"/>
  <c r="F577" i="1"/>
  <c r="G577" i="1" s="1"/>
  <c r="F578" i="1"/>
  <c r="G578" i="1" s="1"/>
  <c r="F579" i="1"/>
  <c r="G579" i="1" s="1"/>
  <c r="F580" i="1"/>
  <c r="G580" i="1" s="1"/>
  <c r="F581" i="1"/>
  <c r="G581" i="1" s="1"/>
  <c r="F582" i="1"/>
  <c r="G582" i="1" s="1"/>
  <c r="F583" i="1"/>
  <c r="G583" i="1" s="1"/>
  <c r="F584" i="1"/>
  <c r="G584" i="1" s="1"/>
  <c r="F585" i="1"/>
  <c r="G585" i="1" s="1"/>
  <c r="F586" i="1"/>
  <c r="G586" i="1" s="1"/>
  <c r="F587" i="1"/>
  <c r="G587" i="1" s="1"/>
  <c r="F588" i="1"/>
  <c r="G588" i="1" s="1"/>
  <c r="F589" i="1"/>
  <c r="G589" i="1" s="1"/>
  <c r="F590" i="1"/>
  <c r="G590" i="1" s="1"/>
  <c r="F591" i="1"/>
  <c r="G591" i="1" s="1"/>
  <c r="F592" i="1"/>
  <c r="G592" i="1" s="1"/>
  <c r="F593" i="1"/>
  <c r="G593" i="1" s="1"/>
  <c r="F594" i="1"/>
  <c r="G594" i="1" s="1"/>
  <c r="F595" i="1"/>
  <c r="G595" i="1" s="1"/>
  <c r="F596" i="1"/>
  <c r="G596" i="1" s="1"/>
  <c r="F597" i="1"/>
  <c r="G597" i="1" s="1"/>
  <c r="F598" i="1"/>
  <c r="G598" i="1" s="1"/>
  <c r="F599" i="1"/>
  <c r="G599" i="1" s="1"/>
  <c r="F600" i="1"/>
  <c r="G600" i="1" s="1"/>
  <c r="F601" i="1"/>
  <c r="G601" i="1" s="1"/>
  <c r="F602" i="1"/>
  <c r="G602" i="1" s="1"/>
  <c r="F603" i="1"/>
  <c r="G603" i="1" s="1"/>
  <c r="F604" i="1"/>
  <c r="G604" i="1" s="1"/>
  <c r="F605" i="1"/>
  <c r="G605" i="1" s="1"/>
  <c r="F606" i="1"/>
  <c r="G606" i="1" s="1"/>
  <c r="F607" i="1"/>
  <c r="G607" i="1" s="1"/>
  <c r="F608" i="1"/>
  <c r="G608" i="1" s="1"/>
  <c r="F609" i="1"/>
  <c r="G609" i="1" s="1"/>
  <c r="F610" i="1"/>
  <c r="G610" i="1" s="1"/>
  <c r="F611" i="1"/>
  <c r="G611" i="1" s="1"/>
  <c r="F612" i="1"/>
  <c r="G612" i="1" s="1"/>
  <c r="F613" i="1"/>
  <c r="G613" i="1" s="1"/>
  <c r="F614" i="1"/>
  <c r="G614" i="1" s="1"/>
  <c r="F615" i="1"/>
  <c r="G615" i="1" s="1"/>
  <c r="F616" i="1"/>
  <c r="G616" i="1" s="1"/>
  <c r="F617" i="1"/>
  <c r="G617" i="1" s="1"/>
  <c r="F618" i="1"/>
  <c r="G618" i="1" s="1"/>
  <c r="F619" i="1"/>
  <c r="G619" i="1" s="1"/>
  <c r="F620" i="1"/>
  <c r="G620" i="1" s="1"/>
  <c r="F621" i="1"/>
  <c r="G621" i="1" s="1"/>
  <c r="F622" i="1"/>
  <c r="G622" i="1" s="1"/>
  <c r="F623" i="1"/>
  <c r="G623" i="1" s="1"/>
  <c r="F624" i="1"/>
  <c r="G624" i="1" s="1"/>
  <c r="F625" i="1"/>
  <c r="G625" i="1" s="1"/>
  <c r="F626" i="1"/>
  <c r="G626" i="1" s="1"/>
  <c r="F627" i="1"/>
  <c r="G627" i="1" s="1"/>
  <c r="F628" i="1"/>
  <c r="G628" i="1" s="1"/>
  <c r="F629" i="1"/>
  <c r="G629" i="1" s="1"/>
  <c r="F630" i="1"/>
  <c r="G630" i="1" s="1"/>
  <c r="F631" i="1"/>
  <c r="G631" i="1" s="1"/>
  <c r="F632" i="1"/>
  <c r="G632" i="1" s="1"/>
  <c r="F633" i="1"/>
  <c r="G633" i="1" s="1"/>
  <c r="F634" i="1"/>
  <c r="G634" i="1" s="1"/>
  <c r="F635" i="1"/>
  <c r="G635" i="1" s="1"/>
  <c r="F636" i="1"/>
  <c r="G636" i="1" s="1"/>
  <c r="F637" i="1"/>
  <c r="G637" i="1" s="1"/>
  <c r="F638" i="1"/>
  <c r="G638" i="1" s="1"/>
  <c r="F639" i="1"/>
  <c r="G639" i="1" s="1"/>
  <c r="F640" i="1"/>
  <c r="G640" i="1" s="1"/>
  <c r="F641" i="1"/>
  <c r="G641" i="1" s="1"/>
  <c r="F642" i="1"/>
  <c r="G642" i="1" s="1"/>
  <c r="F643" i="1"/>
  <c r="G643" i="1" s="1"/>
  <c r="F644" i="1"/>
  <c r="G644" i="1" s="1"/>
  <c r="F645" i="1"/>
  <c r="G645" i="1" s="1"/>
  <c r="F646" i="1"/>
  <c r="G646" i="1" s="1"/>
  <c r="F647" i="1"/>
  <c r="G647" i="1" s="1"/>
  <c r="F648" i="1"/>
  <c r="G648" i="1" s="1"/>
  <c r="F649" i="1"/>
  <c r="G649" i="1" s="1"/>
  <c r="F650" i="1"/>
  <c r="G650" i="1" s="1"/>
  <c r="F651" i="1"/>
  <c r="G651" i="1" s="1"/>
  <c r="F652" i="1"/>
  <c r="G652" i="1" s="1"/>
  <c r="F653" i="1"/>
  <c r="G653" i="1" s="1"/>
  <c r="F654" i="1"/>
  <c r="G654" i="1" s="1"/>
  <c r="F655" i="1"/>
  <c r="G655" i="1" s="1"/>
  <c r="F656" i="1"/>
  <c r="G656" i="1" s="1"/>
  <c r="F657" i="1"/>
  <c r="G657" i="1" s="1"/>
  <c r="F658" i="1"/>
  <c r="G658" i="1" s="1"/>
  <c r="F659" i="1"/>
  <c r="G659" i="1" s="1"/>
  <c r="F660" i="1"/>
  <c r="G660" i="1" s="1"/>
  <c r="F661" i="1"/>
  <c r="G661" i="1" s="1"/>
  <c r="F662" i="1"/>
  <c r="G662" i="1" s="1"/>
  <c r="F663" i="1"/>
  <c r="G663" i="1" s="1"/>
  <c r="F664" i="1"/>
  <c r="G664" i="1" s="1"/>
  <c r="F665" i="1"/>
  <c r="G665" i="1" s="1"/>
  <c r="F666" i="1"/>
  <c r="G666" i="1" s="1"/>
  <c r="F667" i="1"/>
  <c r="G667" i="1" s="1"/>
  <c r="F668" i="1"/>
  <c r="G668" i="1" s="1"/>
  <c r="F669" i="1"/>
  <c r="G669" i="1" s="1"/>
  <c r="F670" i="1"/>
  <c r="G670" i="1" s="1"/>
  <c r="F671" i="1"/>
  <c r="G671" i="1" s="1"/>
  <c r="F672" i="1"/>
  <c r="G672" i="1" s="1"/>
  <c r="F673" i="1"/>
  <c r="G673" i="1" s="1"/>
  <c r="F674" i="1"/>
  <c r="G674" i="1" s="1"/>
  <c r="F675" i="1"/>
  <c r="G675" i="1" s="1"/>
  <c r="F676" i="1"/>
  <c r="G676" i="1" s="1"/>
  <c r="F677" i="1"/>
  <c r="G677" i="1" s="1"/>
  <c r="F678" i="1"/>
  <c r="G678" i="1" s="1"/>
  <c r="F679" i="1"/>
  <c r="G679" i="1" s="1"/>
  <c r="F680" i="1"/>
  <c r="G680" i="1" s="1"/>
  <c r="F681" i="1"/>
  <c r="G681" i="1" s="1"/>
  <c r="F682" i="1"/>
  <c r="G682" i="1" s="1"/>
  <c r="F683" i="1"/>
  <c r="G683" i="1" s="1"/>
  <c r="F684" i="1"/>
  <c r="G684" i="1" s="1"/>
  <c r="F685" i="1"/>
  <c r="G685" i="1" s="1"/>
  <c r="F686" i="1"/>
  <c r="G686" i="1" s="1"/>
  <c r="F687" i="1"/>
  <c r="G687" i="1" s="1"/>
  <c r="F688" i="1"/>
  <c r="G688" i="1" s="1"/>
  <c r="F689" i="1"/>
  <c r="G689" i="1" s="1"/>
  <c r="F690" i="1"/>
  <c r="G690" i="1" s="1"/>
  <c r="F691" i="1"/>
  <c r="G691" i="1" s="1"/>
  <c r="F692" i="1"/>
  <c r="G692" i="1" s="1"/>
  <c r="F693" i="1"/>
  <c r="G693" i="1" s="1"/>
  <c r="F694" i="1"/>
  <c r="G694" i="1" s="1"/>
  <c r="F695" i="1"/>
  <c r="G695" i="1" s="1"/>
  <c r="F696" i="1"/>
  <c r="G696" i="1" s="1"/>
  <c r="F697" i="1"/>
  <c r="G697" i="1" s="1"/>
  <c r="F698" i="1"/>
  <c r="G698" i="1" s="1"/>
  <c r="F699" i="1"/>
  <c r="G699" i="1" s="1"/>
  <c r="F700" i="1"/>
  <c r="G700" i="1" s="1"/>
  <c r="F701" i="1"/>
  <c r="G701" i="1" s="1"/>
  <c r="F702" i="1"/>
  <c r="G702" i="1" s="1"/>
  <c r="F703" i="1"/>
  <c r="G703" i="1" s="1"/>
  <c r="F704" i="1"/>
  <c r="G704" i="1" s="1"/>
  <c r="F705" i="1"/>
  <c r="G705" i="1" s="1"/>
  <c r="F706" i="1"/>
  <c r="G706" i="1" s="1"/>
  <c r="F707" i="1"/>
  <c r="G707" i="1" s="1"/>
  <c r="F708" i="1"/>
  <c r="G708" i="1" s="1"/>
  <c r="F709" i="1"/>
  <c r="G709" i="1" s="1"/>
  <c r="F710" i="1"/>
  <c r="G710" i="1" s="1"/>
  <c r="F711" i="1"/>
  <c r="G711" i="1" s="1"/>
  <c r="F712" i="1"/>
  <c r="G712" i="1" s="1"/>
  <c r="F713" i="1"/>
  <c r="G713" i="1" s="1"/>
  <c r="F714" i="1"/>
  <c r="G714" i="1" s="1"/>
  <c r="F715" i="1"/>
  <c r="G715" i="1" s="1"/>
  <c r="F716" i="1"/>
  <c r="G716" i="1" s="1"/>
  <c r="F717" i="1"/>
  <c r="G717" i="1" s="1"/>
  <c r="F718" i="1"/>
  <c r="G718" i="1" s="1"/>
  <c r="F719" i="1"/>
  <c r="G719" i="1" s="1"/>
  <c r="F720" i="1"/>
  <c r="G720" i="1" s="1"/>
  <c r="F721" i="1"/>
  <c r="G721" i="1" s="1"/>
  <c r="F2" i="1"/>
  <c r="G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<sst xmlns="http://schemas.openxmlformats.org/spreadsheetml/2006/main" count="2223" uniqueCount="52">
  <si>
    <t>matiere</t>
  </si>
  <si>
    <t>type</t>
  </si>
  <si>
    <t>semestre</t>
  </si>
  <si>
    <t>note</t>
  </si>
  <si>
    <t>coef</t>
  </si>
  <si>
    <t>info</t>
  </si>
  <si>
    <t>math</t>
  </si>
  <si>
    <t>marketing</t>
  </si>
  <si>
    <t>sport</t>
  </si>
  <si>
    <t>semestre 1</t>
  </si>
  <si>
    <t>semestre 2</t>
  </si>
  <si>
    <t>compta</t>
  </si>
  <si>
    <t>1 - scientifique</t>
  </si>
  <si>
    <t>2 - autre</t>
  </si>
  <si>
    <t>3 - litteraire</t>
  </si>
  <si>
    <t>economie</t>
  </si>
  <si>
    <t>francais</t>
  </si>
  <si>
    <t>arabe</t>
  </si>
  <si>
    <t>chinois</t>
  </si>
  <si>
    <t>moyenne simple non coeficienté</t>
  </si>
  <si>
    <t>somme des coefs</t>
  </si>
  <si>
    <t>notes x coef</t>
  </si>
  <si>
    <t>somme des notes x coef</t>
  </si>
  <si>
    <t>malus</t>
  </si>
  <si>
    <t>somme avec malus</t>
  </si>
  <si>
    <t>moyenne coef avec quotient</t>
  </si>
  <si>
    <t>moyenne coef avec décimal</t>
  </si>
  <si>
    <t>total avec malus</t>
  </si>
  <si>
    <t>moyenne coef imbriqué</t>
  </si>
  <si>
    <t>minutes totales</t>
  </si>
  <si>
    <t>heures</t>
  </si>
  <si>
    <t>minutes</t>
  </si>
  <si>
    <t>appréciation</t>
  </si>
  <si>
    <t>absences</t>
  </si>
  <si>
    <t>remarque travail</t>
  </si>
  <si>
    <t>remarque comportement</t>
  </si>
  <si>
    <t>nombres de notes</t>
  </si>
  <si>
    <t>nombres de notes inférieur à 10</t>
  </si>
  <si>
    <t>somme des notes de sport</t>
  </si>
  <si>
    <t>somme des notes du semestre 1</t>
  </si>
  <si>
    <t>nombre de notes d'eco</t>
  </si>
  <si>
    <t>somme des notes d'eco</t>
  </si>
  <si>
    <t>somme des notes d'eco au sem1</t>
  </si>
  <si>
    <t>nombre de notes de math</t>
  </si>
  <si>
    <t>somme des notes de math</t>
  </si>
  <si>
    <t>somme des notes de math au sem1</t>
  </si>
  <si>
    <t>Étiquettes de lignes</t>
  </si>
  <si>
    <t>Total général</t>
  </si>
  <si>
    <t>Moyenne de note</t>
  </si>
  <si>
    <t>Max. de note</t>
  </si>
  <si>
    <t>Min. de note</t>
  </si>
  <si>
    <t>Langues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</si>
</sst>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B4C6E7"/>
        <bgColor rgb="FFB4C6E7"/>
      </patternFill>
    </fill>
    <fill>
      <patternFill patternType="solid">
        <fgColor rgb="FFD9E1F2"/>
        <bgColor rgb="FFD9E1F2"/>
      </patternFill>
    </fill>
  </fills>
  <borders count="13">
    <border>
      <left/>
      <right/>
      <top/>
      <bottom/>
      <diagonal/>
    </border>
    <border>
      <left/>
      <right style="thin">
        <color rgb="FFFFFFFF"/>
      </right>
      <top/>
      <bottom style="thick">
        <color rgb="FFFFFFFF"/>
      </bottom>
      <diagonal/>
    </border>
    <border>
      <left style="thin">
        <color rgb="FFFFFFFF"/>
      </left>
      <right style="thin">
        <color rgb="FFFFFFFF"/>
      </right>
      <top/>
      <bottom style="thick">
        <color rgb="FFFFFFFF"/>
      </bottom>
      <diagonal/>
    </border>
    <border>
      <left style="thin">
        <color rgb="FFFFFFFF"/>
      </left>
      <right/>
      <top/>
      <bottom style="thick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2" fillId="3" borderId="4" xfId="0" applyFont="1" applyFill="1" applyBorder="1"/>
    <xf numFmtId="0" fontId="2" fillId="3" borderId="5" xfId="0" applyFont="1" applyFill="1" applyBorder="1"/>
    <xf numFmtId="0" fontId="2" fillId="3" borderId="6" xfId="0" applyFont="1" applyFill="1" applyBorder="1"/>
    <xf numFmtId="0" fontId="2" fillId="4" borderId="4" xfId="0" applyFont="1" applyFill="1" applyBorder="1"/>
    <xf numFmtId="0" fontId="2" fillId="4" borderId="5" xfId="0" applyFont="1" applyFill="1" applyBorder="1"/>
    <xf numFmtId="0" fontId="2" fillId="4" borderId="6" xfId="0" applyFont="1" applyFill="1" applyBorder="1"/>
    <xf numFmtId="0" fontId="2" fillId="4" borderId="7" xfId="0" applyFont="1" applyFill="1" applyBorder="1"/>
    <xf numFmtId="0" fontId="2" fillId="4" borderId="8" xfId="0" applyFont="1" applyFill="1" applyBorder="1"/>
    <xf numFmtId="0" fontId="2" fillId="4" borderId="9" xfId="0" applyFont="1" applyFill="1" applyBorder="1"/>
    <xf numFmtId="0" fontId="1" fillId="2" borderId="0" xfId="0" applyFont="1" applyFill="1" applyBorder="1"/>
    <xf numFmtId="0" fontId="2" fillId="3" borderId="0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4" borderId="10" xfId="0" applyFont="1" applyFill="1" applyBorder="1"/>
    <xf numFmtId="0" fontId="2" fillId="3" borderId="7" xfId="0" applyFont="1" applyFill="1" applyBorder="1"/>
    <xf numFmtId="0" fontId="2" fillId="3" borderId="8" xfId="0" applyFont="1" applyFill="1" applyBorder="1"/>
    <xf numFmtId="0" fontId="2" fillId="3" borderId="9" xfId="0" applyFont="1" applyFill="1" applyBorder="1"/>
    <xf numFmtId="2" fontId="0" fillId="0" borderId="0" xfId="0" applyNumberFormat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9">
    <dxf>
      <font>
        <color rgb="FF9C0006"/>
      </font>
    </dxf>
    <dxf>
      <font>
        <color theme="9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rgb="FF4472C4"/>
          <bgColor rgb="FF4472C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solid">
          <fgColor rgb="FFB4C6E7"/>
          <bgColor rgb="FFB4C6E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solid">
          <fgColor rgb="FFD9E1F2"/>
          <bgColor rgb="FFD9E1F2"/>
        </patternFill>
      </fill>
      <border diagonalUp="0" diagonalDown="0">
        <left style="thin">
          <color rgb="FFFFFFFF"/>
        </left>
        <right/>
        <top style="thin">
          <color rgb="FFFFFFFF"/>
        </top>
        <bottom style="thin">
          <color rgb="FFFFFFF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solid">
          <fgColor rgb="FFD9E1F2"/>
          <bgColor rgb="FFD9E1F2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solid">
          <fgColor rgb="FFD9E1F2"/>
          <bgColor rgb="FFD9E1F2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solid">
          <fgColor rgb="FFD9E1F2"/>
          <bgColor rgb="FFD9E1F2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fill>
        <patternFill patternType="solid">
          <fgColor rgb="FFD9E1F2"/>
          <bgColor rgb="FFD9E1F2"/>
        </patternFill>
      </fill>
      <border diagonalUp="0" diagonalDown="0">
        <left/>
        <right style="thin">
          <color rgb="FFFFFFFF"/>
        </right>
        <top style="thin">
          <color rgb="FFFFFFFF"/>
        </top>
        <bottom style="thin">
          <color rgb="FFFFFFFF"/>
        </bottom>
        <vertical/>
        <horizontal/>
      </border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1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sheetMetadata" Target="metadata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Notes!$A:$A</c:f>
              <c:strCache>
                <c:ptCount val="721"/>
                <c:pt idx="0">
                  <c:v>matiere</c:v>
                </c:pt>
                <c:pt idx="1">
                  <c:v>math</c:v>
                </c:pt>
                <c:pt idx="2">
                  <c:v>economie</c:v>
                </c:pt>
                <c:pt idx="3">
                  <c:v>math</c:v>
                </c:pt>
                <c:pt idx="4">
                  <c:v>math</c:v>
                </c:pt>
                <c:pt idx="5">
                  <c:v>economie</c:v>
                </c:pt>
                <c:pt idx="6">
                  <c:v>math</c:v>
                </c:pt>
                <c:pt idx="7">
                  <c:v>math</c:v>
                </c:pt>
                <c:pt idx="8">
                  <c:v>economie</c:v>
                </c:pt>
                <c:pt idx="9">
                  <c:v>math</c:v>
                </c:pt>
                <c:pt idx="10">
                  <c:v>math</c:v>
                </c:pt>
                <c:pt idx="11">
                  <c:v>economie</c:v>
                </c:pt>
                <c:pt idx="12">
                  <c:v>math</c:v>
                </c:pt>
                <c:pt idx="13">
                  <c:v>math</c:v>
                </c:pt>
                <c:pt idx="14">
                  <c:v>economie</c:v>
                </c:pt>
                <c:pt idx="15">
                  <c:v>math</c:v>
                </c:pt>
                <c:pt idx="16">
                  <c:v>math</c:v>
                </c:pt>
                <c:pt idx="17">
                  <c:v>economie</c:v>
                </c:pt>
                <c:pt idx="18">
                  <c:v>math</c:v>
                </c:pt>
                <c:pt idx="19">
                  <c:v>math</c:v>
                </c:pt>
                <c:pt idx="20">
                  <c:v>economie</c:v>
                </c:pt>
                <c:pt idx="21">
                  <c:v>math</c:v>
                </c:pt>
                <c:pt idx="22">
                  <c:v>math</c:v>
                </c:pt>
                <c:pt idx="23">
                  <c:v>economie</c:v>
                </c:pt>
                <c:pt idx="24">
                  <c:v>math</c:v>
                </c:pt>
                <c:pt idx="25">
                  <c:v>math</c:v>
                </c:pt>
                <c:pt idx="26">
                  <c:v>economie</c:v>
                </c:pt>
                <c:pt idx="27">
                  <c:v>math</c:v>
                </c:pt>
                <c:pt idx="28">
                  <c:v>math</c:v>
                </c:pt>
                <c:pt idx="29">
                  <c:v>economie</c:v>
                </c:pt>
                <c:pt idx="30">
                  <c:v>math</c:v>
                </c:pt>
                <c:pt idx="31">
                  <c:v>math</c:v>
                </c:pt>
                <c:pt idx="32">
                  <c:v>economie</c:v>
                </c:pt>
                <c:pt idx="33">
                  <c:v>math</c:v>
                </c:pt>
                <c:pt idx="34">
                  <c:v>math</c:v>
                </c:pt>
                <c:pt idx="35">
                  <c:v>economie</c:v>
                </c:pt>
                <c:pt idx="36">
                  <c:v>math</c:v>
                </c:pt>
                <c:pt idx="37">
                  <c:v>math</c:v>
                </c:pt>
                <c:pt idx="38">
                  <c:v>economie</c:v>
                </c:pt>
                <c:pt idx="39">
                  <c:v>math</c:v>
                </c:pt>
                <c:pt idx="40">
                  <c:v>math</c:v>
                </c:pt>
                <c:pt idx="41">
                  <c:v>economie</c:v>
                </c:pt>
                <c:pt idx="42">
                  <c:v>math</c:v>
                </c:pt>
                <c:pt idx="43">
                  <c:v>math</c:v>
                </c:pt>
                <c:pt idx="44">
                  <c:v>economie</c:v>
                </c:pt>
                <c:pt idx="45">
                  <c:v>math</c:v>
                </c:pt>
                <c:pt idx="46">
                  <c:v>math</c:v>
                </c:pt>
                <c:pt idx="47">
                  <c:v>economie</c:v>
                </c:pt>
                <c:pt idx="48">
                  <c:v>math</c:v>
                </c:pt>
                <c:pt idx="49">
                  <c:v>math</c:v>
                </c:pt>
                <c:pt idx="50">
                  <c:v>economie</c:v>
                </c:pt>
                <c:pt idx="51">
                  <c:v>math</c:v>
                </c:pt>
                <c:pt idx="52">
                  <c:v>math</c:v>
                </c:pt>
                <c:pt idx="53">
                  <c:v>economie</c:v>
                </c:pt>
                <c:pt idx="54">
                  <c:v>math</c:v>
                </c:pt>
                <c:pt idx="55">
                  <c:v>math</c:v>
                </c:pt>
                <c:pt idx="56">
                  <c:v>economie</c:v>
                </c:pt>
                <c:pt idx="57">
                  <c:v>math</c:v>
                </c:pt>
                <c:pt idx="58">
                  <c:v>math</c:v>
                </c:pt>
                <c:pt idx="59">
                  <c:v>economie</c:v>
                </c:pt>
                <c:pt idx="60">
                  <c:v>math</c:v>
                </c:pt>
                <c:pt idx="61">
                  <c:v>math</c:v>
                </c:pt>
                <c:pt idx="62">
                  <c:v>economie</c:v>
                </c:pt>
                <c:pt idx="63">
                  <c:v>math</c:v>
                </c:pt>
                <c:pt idx="64">
                  <c:v>math</c:v>
                </c:pt>
                <c:pt idx="65">
                  <c:v>economie</c:v>
                </c:pt>
                <c:pt idx="66">
                  <c:v>math</c:v>
                </c:pt>
                <c:pt idx="67">
                  <c:v>math</c:v>
                </c:pt>
                <c:pt idx="68">
                  <c:v>economie</c:v>
                </c:pt>
                <c:pt idx="69">
                  <c:v>math</c:v>
                </c:pt>
                <c:pt idx="70">
                  <c:v>math</c:v>
                </c:pt>
                <c:pt idx="71">
                  <c:v>economie</c:v>
                </c:pt>
                <c:pt idx="72">
                  <c:v>math</c:v>
                </c:pt>
                <c:pt idx="73">
                  <c:v>math</c:v>
                </c:pt>
                <c:pt idx="74">
                  <c:v>math</c:v>
                </c:pt>
                <c:pt idx="75">
                  <c:v>math</c:v>
                </c:pt>
                <c:pt idx="76">
                  <c:v>math</c:v>
                </c:pt>
                <c:pt idx="77">
                  <c:v>math</c:v>
                </c:pt>
                <c:pt idx="78">
                  <c:v>math</c:v>
                </c:pt>
                <c:pt idx="79">
                  <c:v>math</c:v>
                </c:pt>
                <c:pt idx="80">
                  <c:v>math</c:v>
                </c:pt>
                <c:pt idx="81">
                  <c:v>math</c:v>
                </c:pt>
                <c:pt idx="82">
                  <c:v>math</c:v>
                </c:pt>
                <c:pt idx="83">
                  <c:v>math</c:v>
                </c:pt>
                <c:pt idx="84">
                  <c:v>math</c:v>
                </c:pt>
                <c:pt idx="85">
                  <c:v>math</c:v>
                </c:pt>
                <c:pt idx="86">
                  <c:v>math</c:v>
                </c:pt>
                <c:pt idx="87">
                  <c:v>math</c:v>
                </c:pt>
                <c:pt idx="88">
                  <c:v>math</c:v>
                </c:pt>
                <c:pt idx="89">
                  <c:v>math</c:v>
                </c:pt>
                <c:pt idx="90">
                  <c:v>math</c:v>
                </c:pt>
                <c:pt idx="91">
                  <c:v>math</c:v>
                </c:pt>
                <c:pt idx="92">
                  <c:v>math</c:v>
                </c:pt>
                <c:pt idx="93">
                  <c:v>math</c:v>
                </c:pt>
                <c:pt idx="94">
                  <c:v>math</c:v>
                </c:pt>
                <c:pt idx="95">
                  <c:v>math</c:v>
                </c:pt>
                <c:pt idx="96">
                  <c:v>math</c:v>
                </c:pt>
                <c:pt idx="97">
                  <c:v>info</c:v>
                </c:pt>
                <c:pt idx="98">
                  <c:v>info</c:v>
                </c:pt>
                <c:pt idx="99">
                  <c:v>info</c:v>
                </c:pt>
                <c:pt idx="100">
                  <c:v>info</c:v>
                </c:pt>
                <c:pt idx="101">
                  <c:v>info</c:v>
                </c:pt>
                <c:pt idx="102">
                  <c:v>info</c:v>
                </c:pt>
                <c:pt idx="103">
                  <c:v>info</c:v>
                </c:pt>
                <c:pt idx="104">
                  <c:v>info</c:v>
                </c:pt>
                <c:pt idx="105">
                  <c:v>info</c:v>
                </c:pt>
                <c:pt idx="106">
                  <c:v>info</c:v>
                </c:pt>
                <c:pt idx="107">
                  <c:v>info</c:v>
                </c:pt>
                <c:pt idx="108">
                  <c:v>info</c:v>
                </c:pt>
                <c:pt idx="109">
                  <c:v>info</c:v>
                </c:pt>
                <c:pt idx="110">
                  <c:v>info</c:v>
                </c:pt>
                <c:pt idx="111">
                  <c:v>info</c:v>
                </c:pt>
                <c:pt idx="112">
                  <c:v>info</c:v>
                </c:pt>
                <c:pt idx="113">
                  <c:v>info</c:v>
                </c:pt>
                <c:pt idx="114">
                  <c:v>info</c:v>
                </c:pt>
                <c:pt idx="115">
                  <c:v>info</c:v>
                </c:pt>
                <c:pt idx="116">
                  <c:v>info</c:v>
                </c:pt>
                <c:pt idx="117">
                  <c:v>info</c:v>
                </c:pt>
                <c:pt idx="118">
                  <c:v>info</c:v>
                </c:pt>
                <c:pt idx="119">
                  <c:v>info</c:v>
                </c:pt>
                <c:pt idx="120">
                  <c:v>info</c:v>
                </c:pt>
                <c:pt idx="121">
                  <c:v>marketing</c:v>
                </c:pt>
                <c:pt idx="122">
                  <c:v>francais</c:v>
                </c:pt>
                <c:pt idx="123">
                  <c:v>marketing</c:v>
                </c:pt>
                <c:pt idx="124">
                  <c:v>compta</c:v>
                </c:pt>
                <c:pt idx="125">
                  <c:v>chinois</c:v>
                </c:pt>
                <c:pt idx="126">
                  <c:v>marketing</c:v>
                </c:pt>
                <c:pt idx="127">
                  <c:v>francais</c:v>
                </c:pt>
                <c:pt idx="128">
                  <c:v>marketing</c:v>
                </c:pt>
                <c:pt idx="129">
                  <c:v>compta</c:v>
                </c:pt>
                <c:pt idx="130">
                  <c:v>chinois</c:v>
                </c:pt>
                <c:pt idx="131">
                  <c:v>marketing</c:v>
                </c:pt>
                <c:pt idx="132">
                  <c:v>francais</c:v>
                </c:pt>
                <c:pt idx="133">
                  <c:v>marketing</c:v>
                </c:pt>
                <c:pt idx="134">
                  <c:v>compta</c:v>
                </c:pt>
                <c:pt idx="135">
                  <c:v>chinois</c:v>
                </c:pt>
                <c:pt idx="136">
                  <c:v>marketing</c:v>
                </c:pt>
                <c:pt idx="137">
                  <c:v>francais</c:v>
                </c:pt>
                <c:pt idx="138">
                  <c:v>marketing</c:v>
                </c:pt>
                <c:pt idx="139">
                  <c:v>compta</c:v>
                </c:pt>
                <c:pt idx="140">
                  <c:v>chinois</c:v>
                </c:pt>
                <c:pt idx="141">
                  <c:v>marketing</c:v>
                </c:pt>
                <c:pt idx="142">
                  <c:v>francais</c:v>
                </c:pt>
                <c:pt idx="143">
                  <c:v>marketing</c:v>
                </c:pt>
                <c:pt idx="144">
                  <c:v>compta</c:v>
                </c:pt>
                <c:pt idx="145">
                  <c:v>chinois</c:v>
                </c:pt>
                <c:pt idx="146">
                  <c:v>marketing</c:v>
                </c:pt>
                <c:pt idx="147">
                  <c:v>francais</c:v>
                </c:pt>
                <c:pt idx="148">
                  <c:v>marketing</c:v>
                </c:pt>
                <c:pt idx="149">
                  <c:v>compta</c:v>
                </c:pt>
                <c:pt idx="150">
                  <c:v>chinois</c:v>
                </c:pt>
                <c:pt idx="151">
                  <c:v>marketing</c:v>
                </c:pt>
                <c:pt idx="152">
                  <c:v>francais</c:v>
                </c:pt>
                <c:pt idx="153">
                  <c:v>marketing</c:v>
                </c:pt>
                <c:pt idx="154">
                  <c:v>compta</c:v>
                </c:pt>
                <c:pt idx="155">
                  <c:v>chinois</c:v>
                </c:pt>
                <c:pt idx="156">
                  <c:v>marketing</c:v>
                </c:pt>
                <c:pt idx="157">
                  <c:v>francais</c:v>
                </c:pt>
                <c:pt idx="158">
                  <c:v>marketing</c:v>
                </c:pt>
                <c:pt idx="159">
                  <c:v>compta</c:v>
                </c:pt>
                <c:pt idx="160">
                  <c:v>chinois</c:v>
                </c:pt>
                <c:pt idx="161">
                  <c:v>marketing</c:v>
                </c:pt>
                <c:pt idx="162">
                  <c:v>francais</c:v>
                </c:pt>
                <c:pt idx="163">
                  <c:v>marketing</c:v>
                </c:pt>
                <c:pt idx="164">
                  <c:v>compta</c:v>
                </c:pt>
                <c:pt idx="165">
                  <c:v>chinois</c:v>
                </c:pt>
                <c:pt idx="166">
                  <c:v>marketing</c:v>
                </c:pt>
                <c:pt idx="167">
                  <c:v>francais</c:v>
                </c:pt>
                <c:pt idx="168">
                  <c:v>marketing</c:v>
                </c:pt>
                <c:pt idx="169">
                  <c:v>compta</c:v>
                </c:pt>
                <c:pt idx="170">
                  <c:v>chinois</c:v>
                </c:pt>
                <c:pt idx="171">
                  <c:v>marketing</c:v>
                </c:pt>
                <c:pt idx="172">
                  <c:v>francais</c:v>
                </c:pt>
                <c:pt idx="173">
                  <c:v>marketing</c:v>
                </c:pt>
                <c:pt idx="174">
                  <c:v>compta</c:v>
                </c:pt>
                <c:pt idx="175">
                  <c:v>chinois</c:v>
                </c:pt>
                <c:pt idx="176">
                  <c:v>marketing</c:v>
                </c:pt>
                <c:pt idx="177">
                  <c:v>francais</c:v>
                </c:pt>
                <c:pt idx="178">
                  <c:v>marketing</c:v>
                </c:pt>
                <c:pt idx="179">
                  <c:v>compta</c:v>
                </c:pt>
                <c:pt idx="180">
                  <c:v>chinois</c:v>
                </c:pt>
                <c:pt idx="181">
                  <c:v>marketing</c:v>
                </c:pt>
                <c:pt idx="182">
                  <c:v>francais</c:v>
                </c:pt>
                <c:pt idx="183">
                  <c:v>marketing</c:v>
                </c:pt>
                <c:pt idx="184">
                  <c:v>compta</c:v>
                </c:pt>
                <c:pt idx="185">
                  <c:v>chinois</c:v>
                </c:pt>
                <c:pt idx="186">
                  <c:v>marketing</c:v>
                </c:pt>
                <c:pt idx="187">
                  <c:v>francais</c:v>
                </c:pt>
                <c:pt idx="188">
                  <c:v>marketing</c:v>
                </c:pt>
                <c:pt idx="189">
                  <c:v>compta</c:v>
                </c:pt>
                <c:pt idx="190">
                  <c:v>chinois</c:v>
                </c:pt>
                <c:pt idx="191">
                  <c:v>marketing</c:v>
                </c:pt>
                <c:pt idx="192">
                  <c:v>francais</c:v>
                </c:pt>
                <c:pt idx="193">
                  <c:v>marketing</c:v>
                </c:pt>
                <c:pt idx="194">
                  <c:v>compta</c:v>
                </c:pt>
                <c:pt idx="195">
                  <c:v>chinois</c:v>
                </c:pt>
                <c:pt idx="196">
                  <c:v>marketing</c:v>
                </c:pt>
                <c:pt idx="197">
                  <c:v>francais</c:v>
                </c:pt>
                <c:pt idx="198">
                  <c:v>marketing</c:v>
                </c:pt>
                <c:pt idx="199">
                  <c:v>compta</c:v>
                </c:pt>
                <c:pt idx="200">
                  <c:v>chinois</c:v>
                </c:pt>
                <c:pt idx="201">
                  <c:v>marketing</c:v>
                </c:pt>
                <c:pt idx="202">
                  <c:v>francais</c:v>
                </c:pt>
                <c:pt idx="203">
                  <c:v>marketing</c:v>
                </c:pt>
                <c:pt idx="204">
                  <c:v>compta</c:v>
                </c:pt>
                <c:pt idx="205">
                  <c:v>chinois</c:v>
                </c:pt>
                <c:pt idx="206">
                  <c:v>marketing</c:v>
                </c:pt>
                <c:pt idx="207">
                  <c:v>francais</c:v>
                </c:pt>
                <c:pt idx="208">
                  <c:v>marketing</c:v>
                </c:pt>
                <c:pt idx="209">
                  <c:v>compta</c:v>
                </c:pt>
                <c:pt idx="210">
                  <c:v>chinois</c:v>
                </c:pt>
                <c:pt idx="211">
                  <c:v>marketing</c:v>
                </c:pt>
                <c:pt idx="212">
                  <c:v>francais</c:v>
                </c:pt>
                <c:pt idx="213">
                  <c:v>marketing</c:v>
                </c:pt>
                <c:pt idx="214">
                  <c:v>compta</c:v>
                </c:pt>
                <c:pt idx="215">
                  <c:v>chinois</c:v>
                </c:pt>
                <c:pt idx="216">
                  <c:v>marketing</c:v>
                </c:pt>
                <c:pt idx="217">
                  <c:v>francais</c:v>
                </c:pt>
                <c:pt idx="218">
                  <c:v>marketing</c:v>
                </c:pt>
                <c:pt idx="219">
                  <c:v>compta</c:v>
                </c:pt>
                <c:pt idx="220">
                  <c:v>chinois</c:v>
                </c:pt>
                <c:pt idx="221">
                  <c:v>marketing</c:v>
                </c:pt>
                <c:pt idx="222">
                  <c:v>francais</c:v>
                </c:pt>
                <c:pt idx="223">
                  <c:v>marketing</c:v>
                </c:pt>
                <c:pt idx="224">
                  <c:v>compta</c:v>
                </c:pt>
                <c:pt idx="225">
                  <c:v>chinois</c:v>
                </c:pt>
                <c:pt idx="226">
                  <c:v>marketing</c:v>
                </c:pt>
                <c:pt idx="227">
                  <c:v>francais</c:v>
                </c:pt>
                <c:pt idx="228">
                  <c:v>marketing</c:v>
                </c:pt>
                <c:pt idx="229">
                  <c:v>compta</c:v>
                </c:pt>
                <c:pt idx="230">
                  <c:v>chinois</c:v>
                </c:pt>
                <c:pt idx="231">
                  <c:v>marketing</c:v>
                </c:pt>
                <c:pt idx="232">
                  <c:v>francais</c:v>
                </c:pt>
                <c:pt idx="233">
                  <c:v>marketing</c:v>
                </c:pt>
                <c:pt idx="234">
                  <c:v>compta</c:v>
                </c:pt>
                <c:pt idx="235">
                  <c:v>chinois</c:v>
                </c:pt>
                <c:pt idx="236">
                  <c:v>marketing</c:v>
                </c:pt>
                <c:pt idx="237">
                  <c:v>francais</c:v>
                </c:pt>
                <c:pt idx="238">
                  <c:v>marketing</c:v>
                </c:pt>
                <c:pt idx="239">
                  <c:v>compta</c:v>
                </c:pt>
                <c:pt idx="240">
                  <c:v>chinois</c:v>
                </c:pt>
                <c:pt idx="241">
                  <c:v>math</c:v>
                </c:pt>
                <c:pt idx="242">
                  <c:v>math</c:v>
                </c:pt>
                <c:pt idx="243">
                  <c:v>economie</c:v>
                </c:pt>
                <c:pt idx="244">
                  <c:v>economie</c:v>
                </c:pt>
                <c:pt idx="245">
                  <c:v>math</c:v>
                </c:pt>
                <c:pt idx="246">
                  <c:v>math</c:v>
                </c:pt>
                <c:pt idx="247">
                  <c:v>math</c:v>
                </c:pt>
                <c:pt idx="248">
                  <c:v>economie</c:v>
                </c:pt>
                <c:pt idx="249">
                  <c:v>economie</c:v>
                </c:pt>
                <c:pt idx="250">
                  <c:v>math</c:v>
                </c:pt>
                <c:pt idx="251">
                  <c:v>math</c:v>
                </c:pt>
                <c:pt idx="252">
                  <c:v>math</c:v>
                </c:pt>
                <c:pt idx="253">
                  <c:v>economie</c:v>
                </c:pt>
                <c:pt idx="254">
                  <c:v>economie</c:v>
                </c:pt>
                <c:pt idx="255">
                  <c:v>math</c:v>
                </c:pt>
                <c:pt idx="256">
                  <c:v>math</c:v>
                </c:pt>
                <c:pt idx="257">
                  <c:v>math</c:v>
                </c:pt>
                <c:pt idx="258">
                  <c:v>economie</c:v>
                </c:pt>
                <c:pt idx="259">
                  <c:v>economie</c:v>
                </c:pt>
                <c:pt idx="260">
                  <c:v>math</c:v>
                </c:pt>
                <c:pt idx="261">
                  <c:v>math</c:v>
                </c:pt>
                <c:pt idx="262">
                  <c:v>math</c:v>
                </c:pt>
                <c:pt idx="263">
                  <c:v>economie</c:v>
                </c:pt>
                <c:pt idx="264">
                  <c:v>economie</c:v>
                </c:pt>
                <c:pt idx="265">
                  <c:v>math</c:v>
                </c:pt>
                <c:pt idx="266">
                  <c:v>math</c:v>
                </c:pt>
                <c:pt idx="267">
                  <c:v>math</c:v>
                </c:pt>
                <c:pt idx="268">
                  <c:v>economie</c:v>
                </c:pt>
                <c:pt idx="269">
                  <c:v>economie</c:v>
                </c:pt>
                <c:pt idx="270">
                  <c:v>math</c:v>
                </c:pt>
                <c:pt idx="271">
                  <c:v>math</c:v>
                </c:pt>
                <c:pt idx="272">
                  <c:v>math</c:v>
                </c:pt>
                <c:pt idx="273">
                  <c:v>economie</c:v>
                </c:pt>
                <c:pt idx="274">
                  <c:v>economie</c:v>
                </c:pt>
                <c:pt idx="275">
                  <c:v>math</c:v>
                </c:pt>
                <c:pt idx="276">
                  <c:v>math</c:v>
                </c:pt>
                <c:pt idx="277">
                  <c:v>math</c:v>
                </c:pt>
                <c:pt idx="278">
                  <c:v>economie</c:v>
                </c:pt>
                <c:pt idx="279">
                  <c:v>economie</c:v>
                </c:pt>
                <c:pt idx="280">
                  <c:v>math</c:v>
                </c:pt>
                <c:pt idx="281">
                  <c:v>math</c:v>
                </c:pt>
                <c:pt idx="282">
                  <c:v>math</c:v>
                </c:pt>
                <c:pt idx="283">
                  <c:v>economie</c:v>
                </c:pt>
                <c:pt idx="284">
                  <c:v>economie</c:v>
                </c:pt>
                <c:pt idx="285">
                  <c:v>math</c:v>
                </c:pt>
                <c:pt idx="286">
                  <c:v>math</c:v>
                </c:pt>
                <c:pt idx="287">
                  <c:v>math</c:v>
                </c:pt>
                <c:pt idx="288">
                  <c:v>economie</c:v>
                </c:pt>
                <c:pt idx="289">
                  <c:v>economie</c:v>
                </c:pt>
                <c:pt idx="290">
                  <c:v>math</c:v>
                </c:pt>
                <c:pt idx="291">
                  <c:v>math</c:v>
                </c:pt>
                <c:pt idx="292">
                  <c:v>math</c:v>
                </c:pt>
                <c:pt idx="293">
                  <c:v>economie</c:v>
                </c:pt>
                <c:pt idx="294">
                  <c:v>economie</c:v>
                </c:pt>
                <c:pt idx="295">
                  <c:v>math</c:v>
                </c:pt>
                <c:pt idx="296">
                  <c:v>math</c:v>
                </c:pt>
                <c:pt idx="297">
                  <c:v>math</c:v>
                </c:pt>
                <c:pt idx="298">
                  <c:v>economie</c:v>
                </c:pt>
                <c:pt idx="299">
                  <c:v>economie</c:v>
                </c:pt>
                <c:pt idx="300">
                  <c:v>math</c:v>
                </c:pt>
                <c:pt idx="301">
                  <c:v>math</c:v>
                </c:pt>
                <c:pt idx="302">
                  <c:v>math</c:v>
                </c:pt>
                <c:pt idx="303">
                  <c:v>economie</c:v>
                </c:pt>
                <c:pt idx="304">
                  <c:v>economie</c:v>
                </c:pt>
                <c:pt idx="305">
                  <c:v>math</c:v>
                </c:pt>
                <c:pt idx="306">
                  <c:v>math</c:v>
                </c:pt>
                <c:pt idx="307">
                  <c:v>math</c:v>
                </c:pt>
                <c:pt idx="308">
                  <c:v>economie</c:v>
                </c:pt>
                <c:pt idx="309">
                  <c:v>economie</c:v>
                </c:pt>
                <c:pt idx="310">
                  <c:v>math</c:v>
                </c:pt>
                <c:pt idx="311">
                  <c:v>math</c:v>
                </c:pt>
                <c:pt idx="312">
                  <c:v>math</c:v>
                </c:pt>
                <c:pt idx="313">
                  <c:v>economie</c:v>
                </c:pt>
                <c:pt idx="314">
                  <c:v>economie</c:v>
                </c:pt>
                <c:pt idx="315">
                  <c:v>math</c:v>
                </c:pt>
                <c:pt idx="316">
                  <c:v>math</c:v>
                </c:pt>
                <c:pt idx="317">
                  <c:v>math</c:v>
                </c:pt>
                <c:pt idx="318">
                  <c:v>economie</c:v>
                </c:pt>
                <c:pt idx="319">
                  <c:v>economie</c:v>
                </c:pt>
                <c:pt idx="320">
                  <c:v>math</c:v>
                </c:pt>
                <c:pt idx="321">
                  <c:v>math</c:v>
                </c:pt>
                <c:pt idx="322">
                  <c:v>math</c:v>
                </c:pt>
                <c:pt idx="323">
                  <c:v>economie</c:v>
                </c:pt>
                <c:pt idx="324">
                  <c:v>economie</c:v>
                </c:pt>
                <c:pt idx="325">
                  <c:v>math</c:v>
                </c:pt>
                <c:pt idx="326">
                  <c:v>math</c:v>
                </c:pt>
                <c:pt idx="327">
                  <c:v>math</c:v>
                </c:pt>
                <c:pt idx="328">
                  <c:v>economie</c:v>
                </c:pt>
                <c:pt idx="329">
                  <c:v>economie</c:v>
                </c:pt>
                <c:pt idx="330">
                  <c:v>math</c:v>
                </c:pt>
                <c:pt idx="331">
                  <c:v>math</c:v>
                </c:pt>
                <c:pt idx="332">
                  <c:v>math</c:v>
                </c:pt>
                <c:pt idx="333">
                  <c:v>economie</c:v>
                </c:pt>
                <c:pt idx="334">
                  <c:v>economie</c:v>
                </c:pt>
                <c:pt idx="335">
                  <c:v>math</c:v>
                </c:pt>
                <c:pt idx="336">
                  <c:v>math</c:v>
                </c:pt>
                <c:pt idx="337">
                  <c:v>math</c:v>
                </c:pt>
                <c:pt idx="338">
                  <c:v>economie</c:v>
                </c:pt>
                <c:pt idx="339">
                  <c:v>economie</c:v>
                </c:pt>
                <c:pt idx="340">
                  <c:v>math</c:v>
                </c:pt>
                <c:pt idx="341">
                  <c:v>math</c:v>
                </c:pt>
                <c:pt idx="342">
                  <c:v>math</c:v>
                </c:pt>
                <c:pt idx="343">
                  <c:v>economie</c:v>
                </c:pt>
                <c:pt idx="344">
                  <c:v>economie</c:v>
                </c:pt>
                <c:pt idx="345">
                  <c:v>math</c:v>
                </c:pt>
                <c:pt idx="346">
                  <c:v>math</c:v>
                </c:pt>
                <c:pt idx="347">
                  <c:v>math</c:v>
                </c:pt>
                <c:pt idx="348">
                  <c:v>economie</c:v>
                </c:pt>
                <c:pt idx="349">
                  <c:v>economie</c:v>
                </c:pt>
                <c:pt idx="350">
                  <c:v>math</c:v>
                </c:pt>
                <c:pt idx="351">
                  <c:v>math</c:v>
                </c:pt>
                <c:pt idx="352">
                  <c:v>math</c:v>
                </c:pt>
                <c:pt idx="353">
                  <c:v>economie</c:v>
                </c:pt>
                <c:pt idx="354">
                  <c:v>economie</c:v>
                </c:pt>
                <c:pt idx="355">
                  <c:v>math</c:v>
                </c:pt>
                <c:pt idx="356">
                  <c:v>math</c:v>
                </c:pt>
                <c:pt idx="357">
                  <c:v>math</c:v>
                </c:pt>
                <c:pt idx="358">
                  <c:v>economie</c:v>
                </c:pt>
                <c:pt idx="359">
                  <c:v>economie</c:v>
                </c:pt>
                <c:pt idx="360">
                  <c:v>math</c:v>
                </c:pt>
                <c:pt idx="361">
                  <c:v>arabe</c:v>
                </c:pt>
                <c:pt idx="362">
                  <c:v>arabe</c:v>
                </c:pt>
                <c:pt idx="363">
                  <c:v>arabe</c:v>
                </c:pt>
                <c:pt idx="364">
                  <c:v>arabe</c:v>
                </c:pt>
                <c:pt idx="365">
                  <c:v>arabe</c:v>
                </c:pt>
                <c:pt idx="366">
                  <c:v>arabe</c:v>
                </c:pt>
                <c:pt idx="367">
                  <c:v>arabe</c:v>
                </c:pt>
                <c:pt idx="368">
                  <c:v>arabe</c:v>
                </c:pt>
                <c:pt idx="369">
                  <c:v>arabe</c:v>
                </c:pt>
                <c:pt idx="370">
                  <c:v>arabe</c:v>
                </c:pt>
                <c:pt idx="371">
                  <c:v>arabe</c:v>
                </c:pt>
                <c:pt idx="372">
                  <c:v>arabe</c:v>
                </c:pt>
                <c:pt idx="373">
                  <c:v>arabe</c:v>
                </c:pt>
                <c:pt idx="374">
                  <c:v>arabe</c:v>
                </c:pt>
                <c:pt idx="375">
                  <c:v>arabe</c:v>
                </c:pt>
                <c:pt idx="376">
                  <c:v>arabe</c:v>
                </c:pt>
                <c:pt idx="377">
                  <c:v>arabe</c:v>
                </c:pt>
                <c:pt idx="378">
                  <c:v>arabe</c:v>
                </c:pt>
                <c:pt idx="379">
                  <c:v>arabe</c:v>
                </c:pt>
                <c:pt idx="380">
                  <c:v>arabe</c:v>
                </c:pt>
                <c:pt idx="381">
                  <c:v>arabe</c:v>
                </c:pt>
                <c:pt idx="382">
                  <c:v>arabe</c:v>
                </c:pt>
                <c:pt idx="383">
                  <c:v>arabe</c:v>
                </c:pt>
                <c:pt idx="384">
                  <c:v>arabe</c:v>
                </c:pt>
                <c:pt idx="385">
                  <c:v>info</c:v>
                </c:pt>
                <c:pt idx="386">
                  <c:v>info</c:v>
                </c:pt>
                <c:pt idx="387">
                  <c:v>info</c:v>
                </c:pt>
                <c:pt idx="388">
                  <c:v>info</c:v>
                </c:pt>
                <c:pt idx="389">
                  <c:v>math</c:v>
                </c:pt>
                <c:pt idx="390">
                  <c:v>info</c:v>
                </c:pt>
                <c:pt idx="391">
                  <c:v>info</c:v>
                </c:pt>
                <c:pt idx="392">
                  <c:v>info</c:v>
                </c:pt>
                <c:pt idx="393">
                  <c:v>info</c:v>
                </c:pt>
                <c:pt idx="394">
                  <c:v>math</c:v>
                </c:pt>
                <c:pt idx="395">
                  <c:v>info</c:v>
                </c:pt>
                <c:pt idx="396">
                  <c:v>info</c:v>
                </c:pt>
                <c:pt idx="397">
                  <c:v>info</c:v>
                </c:pt>
                <c:pt idx="398">
                  <c:v>info</c:v>
                </c:pt>
                <c:pt idx="399">
                  <c:v>math</c:v>
                </c:pt>
                <c:pt idx="400">
                  <c:v>info</c:v>
                </c:pt>
                <c:pt idx="401">
                  <c:v>info</c:v>
                </c:pt>
                <c:pt idx="402">
                  <c:v>info</c:v>
                </c:pt>
                <c:pt idx="403">
                  <c:v>info</c:v>
                </c:pt>
                <c:pt idx="404">
                  <c:v>math</c:v>
                </c:pt>
                <c:pt idx="405">
                  <c:v>info</c:v>
                </c:pt>
                <c:pt idx="406">
                  <c:v>info</c:v>
                </c:pt>
                <c:pt idx="407">
                  <c:v>info</c:v>
                </c:pt>
                <c:pt idx="408">
                  <c:v>info</c:v>
                </c:pt>
                <c:pt idx="409">
                  <c:v>math</c:v>
                </c:pt>
                <c:pt idx="410">
                  <c:v>info</c:v>
                </c:pt>
                <c:pt idx="411">
                  <c:v>info</c:v>
                </c:pt>
                <c:pt idx="412">
                  <c:v>info</c:v>
                </c:pt>
                <c:pt idx="413">
                  <c:v>info</c:v>
                </c:pt>
                <c:pt idx="414">
                  <c:v>math</c:v>
                </c:pt>
                <c:pt idx="415">
                  <c:v>info</c:v>
                </c:pt>
                <c:pt idx="416">
                  <c:v>info</c:v>
                </c:pt>
                <c:pt idx="417">
                  <c:v>info</c:v>
                </c:pt>
                <c:pt idx="418">
                  <c:v>info</c:v>
                </c:pt>
                <c:pt idx="419">
                  <c:v>math</c:v>
                </c:pt>
                <c:pt idx="420">
                  <c:v>info</c:v>
                </c:pt>
                <c:pt idx="421">
                  <c:v>info</c:v>
                </c:pt>
                <c:pt idx="422">
                  <c:v>info</c:v>
                </c:pt>
                <c:pt idx="423">
                  <c:v>info</c:v>
                </c:pt>
                <c:pt idx="424">
                  <c:v>math</c:v>
                </c:pt>
                <c:pt idx="425">
                  <c:v>info</c:v>
                </c:pt>
                <c:pt idx="426">
                  <c:v>info</c:v>
                </c:pt>
                <c:pt idx="427">
                  <c:v>info</c:v>
                </c:pt>
                <c:pt idx="428">
                  <c:v>info</c:v>
                </c:pt>
                <c:pt idx="429">
                  <c:v>math</c:v>
                </c:pt>
                <c:pt idx="430">
                  <c:v>info</c:v>
                </c:pt>
                <c:pt idx="431">
                  <c:v>info</c:v>
                </c:pt>
                <c:pt idx="432">
                  <c:v>info</c:v>
                </c:pt>
                <c:pt idx="433">
                  <c:v>info</c:v>
                </c:pt>
                <c:pt idx="434">
                  <c:v>math</c:v>
                </c:pt>
                <c:pt idx="435">
                  <c:v>info</c:v>
                </c:pt>
                <c:pt idx="436">
                  <c:v>info</c:v>
                </c:pt>
                <c:pt idx="437">
                  <c:v>info</c:v>
                </c:pt>
                <c:pt idx="438">
                  <c:v>info</c:v>
                </c:pt>
                <c:pt idx="439">
                  <c:v>math</c:v>
                </c:pt>
                <c:pt idx="440">
                  <c:v>info</c:v>
                </c:pt>
                <c:pt idx="441">
                  <c:v>info</c:v>
                </c:pt>
                <c:pt idx="442">
                  <c:v>info</c:v>
                </c:pt>
                <c:pt idx="443">
                  <c:v>info</c:v>
                </c:pt>
                <c:pt idx="444">
                  <c:v>math</c:v>
                </c:pt>
                <c:pt idx="445">
                  <c:v>info</c:v>
                </c:pt>
                <c:pt idx="446">
                  <c:v>info</c:v>
                </c:pt>
                <c:pt idx="447">
                  <c:v>info</c:v>
                </c:pt>
                <c:pt idx="448">
                  <c:v>info</c:v>
                </c:pt>
                <c:pt idx="449">
                  <c:v>math</c:v>
                </c:pt>
                <c:pt idx="450">
                  <c:v>info</c:v>
                </c:pt>
                <c:pt idx="451">
                  <c:v>info</c:v>
                </c:pt>
                <c:pt idx="452">
                  <c:v>info</c:v>
                </c:pt>
                <c:pt idx="453">
                  <c:v>info</c:v>
                </c:pt>
                <c:pt idx="454">
                  <c:v>math</c:v>
                </c:pt>
                <c:pt idx="455">
                  <c:v>info</c:v>
                </c:pt>
                <c:pt idx="456">
                  <c:v>info</c:v>
                </c:pt>
                <c:pt idx="457">
                  <c:v>info</c:v>
                </c:pt>
                <c:pt idx="458">
                  <c:v>info</c:v>
                </c:pt>
                <c:pt idx="459">
                  <c:v>math</c:v>
                </c:pt>
                <c:pt idx="460">
                  <c:v>info</c:v>
                </c:pt>
                <c:pt idx="461">
                  <c:v>info</c:v>
                </c:pt>
                <c:pt idx="462">
                  <c:v>info</c:v>
                </c:pt>
                <c:pt idx="463">
                  <c:v>info</c:v>
                </c:pt>
                <c:pt idx="464">
                  <c:v>math</c:v>
                </c:pt>
                <c:pt idx="465">
                  <c:v>info</c:v>
                </c:pt>
                <c:pt idx="466">
                  <c:v>info</c:v>
                </c:pt>
                <c:pt idx="467">
                  <c:v>info</c:v>
                </c:pt>
                <c:pt idx="468">
                  <c:v>info</c:v>
                </c:pt>
                <c:pt idx="469">
                  <c:v>math</c:v>
                </c:pt>
                <c:pt idx="470">
                  <c:v>info</c:v>
                </c:pt>
                <c:pt idx="471">
                  <c:v>info</c:v>
                </c:pt>
                <c:pt idx="472">
                  <c:v>info</c:v>
                </c:pt>
                <c:pt idx="473">
                  <c:v>info</c:v>
                </c:pt>
                <c:pt idx="474">
                  <c:v>math</c:v>
                </c:pt>
                <c:pt idx="475">
                  <c:v>info</c:v>
                </c:pt>
                <c:pt idx="476">
                  <c:v>info</c:v>
                </c:pt>
                <c:pt idx="477">
                  <c:v>info</c:v>
                </c:pt>
                <c:pt idx="478">
                  <c:v>info</c:v>
                </c:pt>
                <c:pt idx="479">
                  <c:v>math</c:v>
                </c:pt>
                <c:pt idx="480">
                  <c:v>info</c:v>
                </c:pt>
                <c:pt idx="481">
                  <c:v>info</c:v>
                </c:pt>
                <c:pt idx="482">
                  <c:v>info</c:v>
                </c:pt>
                <c:pt idx="483">
                  <c:v>info</c:v>
                </c:pt>
                <c:pt idx="484">
                  <c:v>math</c:v>
                </c:pt>
                <c:pt idx="485">
                  <c:v>info</c:v>
                </c:pt>
                <c:pt idx="486">
                  <c:v>info</c:v>
                </c:pt>
                <c:pt idx="487">
                  <c:v>info</c:v>
                </c:pt>
                <c:pt idx="488">
                  <c:v>info</c:v>
                </c:pt>
                <c:pt idx="489">
                  <c:v>math</c:v>
                </c:pt>
                <c:pt idx="490">
                  <c:v>info</c:v>
                </c:pt>
                <c:pt idx="491">
                  <c:v>info</c:v>
                </c:pt>
                <c:pt idx="492">
                  <c:v>info</c:v>
                </c:pt>
                <c:pt idx="493">
                  <c:v>info</c:v>
                </c:pt>
                <c:pt idx="494">
                  <c:v>math</c:v>
                </c:pt>
                <c:pt idx="495">
                  <c:v>info</c:v>
                </c:pt>
                <c:pt idx="496">
                  <c:v>info</c:v>
                </c:pt>
                <c:pt idx="497">
                  <c:v>info</c:v>
                </c:pt>
                <c:pt idx="498">
                  <c:v>info</c:v>
                </c:pt>
                <c:pt idx="499">
                  <c:v>math</c:v>
                </c:pt>
                <c:pt idx="500">
                  <c:v>info</c:v>
                </c:pt>
                <c:pt idx="501">
                  <c:v>info</c:v>
                </c:pt>
                <c:pt idx="502">
                  <c:v>info</c:v>
                </c:pt>
                <c:pt idx="503">
                  <c:v>info</c:v>
                </c:pt>
                <c:pt idx="504">
                  <c:v>math</c:v>
                </c:pt>
                <c:pt idx="505">
                  <c:v>compta</c:v>
                </c:pt>
                <c:pt idx="506">
                  <c:v>compta</c:v>
                </c:pt>
                <c:pt idx="507">
                  <c:v>compta</c:v>
                </c:pt>
                <c:pt idx="508">
                  <c:v>compta</c:v>
                </c:pt>
                <c:pt idx="509">
                  <c:v>compta</c:v>
                </c:pt>
                <c:pt idx="510">
                  <c:v>compta</c:v>
                </c:pt>
                <c:pt idx="511">
                  <c:v>compta</c:v>
                </c:pt>
                <c:pt idx="512">
                  <c:v>compta</c:v>
                </c:pt>
                <c:pt idx="513">
                  <c:v>compta</c:v>
                </c:pt>
                <c:pt idx="514">
                  <c:v>compta</c:v>
                </c:pt>
                <c:pt idx="515">
                  <c:v>compta</c:v>
                </c:pt>
                <c:pt idx="516">
                  <c:v>compta</c:v>
                </c:pt>
                <c:pt idx="517">
                  <c:v>compta</c:v>
                </c:pt>
                <c:pt idx="518">
                  <c:v>compta</c:v>
                </c:pt>
                <c:pt idx="519">
                  <c:v>compta</c:v>
                </c:pt>
                <c:pt idx="520">
                  <c:v>compta</c:v>
                </c:pt>
                <c:pt idx="521">
                  <c:v>compta</c:v>
                </c:pt>
                <c:pt idx="522">
                  <c:v>compta</c:v>
                </c:pt>
                <c:pt idx="523">
                  <c:v>compta</c:v>
                </c:pt>
                <c:pt idx="524">
                  <c:v>compta</c:v>
                </c:pt>
                <c:pt idx="525">
                  <c:v>compta</c:v>
                </c:pt>
                <c:pt idx="526">
                  <c:v>compta</c:v>
                </c:pt>
                <c:pt idx="527">
                  <c:v>compta</c:v>
                </c:pt>
                <c:pt idx="528">
                  <c:v>compta</c:v>
                </c:pt>
                <c:pt idx="529">
                  <c:v>compta</c:v>
                </c:pt>
                <c:pt idx="530">
                  <c:v>compta</c:v>
                </c:pt>
                <c:pt idx="531">
                  <c:v>compta</c:v>
                </c:pt>
                <c:pt idx="532">
                  <c:v>compta</c:v>
                </c:pt>
                <c:pt idx="533">
                  <c:v>compta</c:v>
                </c:pt>
                <c:pt idx="534">
                  <c:v>compta</c:v>
                </c:pt>
                <c:pt idx="535">
                  <c:v>compta</c:v>
                </c:pt>
                <c:pt idx="536">
                  <c:v>compta</c:v>
                </c:pt>
                <c:pt idx="537">
                  <c:v>compta</c:v>
                </c:pt>
                <c:pt idx="538">
                  <c:v>compta</c:v>
                </c:pt>
                <c:pt idx="539">
                  <c:v>compta</c:v>
                </c:pt>
                <c:pt idx="540">
                  <c:v>compta</c:v>
                </c:pt>
                <c:pt idx="541">
                  <c:v>compta</c:v>
                </c:pt>
                <c:pt idx="542">
                  <c:v>compta</c:v>
                </c:pt>
                <c:pt idx="543">
                  <c:v>compta</c:v>
                </c:pt>
                <c:pt idx="544">
                  <c:v>compta</c:v>
                </c:pt>
                <c:pt idx="545">
                  <c:v>compta</c:v>
                </c:pt>
                <c:pt idx="546">
                  <c:v>compta</c:v>
                </c:pt>
                <c:pt idx="547">
                  <c:v>compta</c:v>
                </c:pt>
                <c:pt idx="548">
                  <c:v>compta</c:v>
                </c:pt>
                <c:pt idx="549">
                  <c:v>compta</c:v>
                </c:pt>
                <c:pt idx="550">
                  <c:v>compta</c:v>
                </c:pt>
                <c:pt idx="551">
                  <c:v>compta</c:v>
                </c:pt>
                <c:pt idx="552">
                  <c:v>compta</c:v>
                </c:pt>
                <c:pt idx="553">
                  <c:v>compta</c:v>
                </c:pt>
                <c:pt idx="554">
                  <c:v>compta</c:v>
                </c:pt>
                <c:pt idx="555">
                  <c:v>compta</c:v>
                </c:pt>
                <c:pt idx="556">
                  <c:v>compta</c:v>
                </c:pt>
                <c:pt idx="557">
                  <c:v>compta</c:v>
                </c:pt>
                <c:pt idx="558">
                  <c:v>compta</c:v>
                </c:pt>
                <c:pt idx="559">
                  <c:v>compta</c:v>
                </c:pt>
                <c:pt idx="560">
                  <c:v>compta</c:v>
                </c:pt>
                <c:pt idx="561">
                  <c:v>compta</c:v>
                </c:pt>
                <c:pt idx="562">
                  <c:v>compta</c:v>
                </c:pt>
                <c:pt idx="563">
                  <c:v>compta</c:v>
                </c:pt>
                <c:pt idx="564">
                  <c:v>compta</c:v>
                </c:pt>
                <c:pt idx="565">
                  <c:v>compta</c:v>
                </c:pt>
                <c:pt idx="566">
                  <c:v>compta</c:v>
                </c:pt>
                <c:pt idx="567">
                  <c:v>compta</c:v>
                </c:pt>
                <c:pt idx="568">
                  <c:v>compta</c:v>
                </c:pt>
                <c:pt idx="569">
                  <c:v>compta</c:v>
                </c:pt>
                <c:pt idx="570">
                  <c:v>compta</c:v>
                </c:pt>
                <c:pt idx="571">
                  <c:v>compta</c:v>
                </c:pt>
                <c:pt idx="572">
                  <c:v>compta</c:v>
                </c:pt>
                <c:pt idx="573">
                  <c:v>compta</c:v>
                </c:pt>
                <c:pt idx="574">
                  <c:v>compta</c:v>
                </c:pt>
                <c:pt idx="575">
                  <c:v>compta</c:v>
                </c:pt>
                <c:pt idx="576">
                  <c:v>compta</c:v>
                </c:pt>
                <c:pt idx="577">
                  <c:v>sport</c:v>
                </c:pt>
                <c:pt idx="578">
                  <c:v>sport</c:v>
                </c:pt>
                <c:pt idx="579">
                  <c:v>sport</c:v>
                </c:pt>
                <c:pt idx="580">
                  <c:v>sport</c:v>
                </c:pt>
                <c:pt idx="581">
                  <c:v>sport</c:v>
                </c:pt>
                <c:pt idx="582">
                  <c:v>sport</c:v>
                </c:pt>
                <c:pt idx="583">
                  <c:v>sport</c:v>
                </c:pt>
                <c:pt idx="584">
                  <c:v>sport</c:v>
                </c:pt>
                <c:pt idx="585">
                  <c:v>sport</c:v>
                </c:pt>
                <c:pt idx="586">
                  <c:v>sport</c:v>
                </c:pt>
                <c:pt idx="587">
                  <c:v>sport</c:v>
                </c:pt>
                <c:pt idx="588">
                  <c:v>sport</c:v>
                </c:pt>
                <c:pt idx="589">
                  <c:v>sport</c:v>
                </c:pt>
                <c:pt idx="590">
                  <c:v>sport</c:v>
                </c:pt>
                <c:pt idx="591">
                  <c:v>sport</c:v>
                </c:pt>
                <c:pt idx="592">
                  <c:v>sport</c:v>
                </c:pt>
                <c:pt idx="593">
                  <c:v>sport</c:v>
                </c:pt>
                <c:pt idx="594">
                  <c:v>sport</c:v>
                </c:pt>
                <c:pt idx="595">
                  <c:v>sport</c:v>
                </c:pt>
                <c:pt idx="596">
                  <c:v>sport</c:v>
                </c:pt>
                <c:pt idx="597">
                  <c:v>sport</c:v>
                </c:pt>
                <c:pt idx="598">
                  <c:v>sport</c:v>
                </c:pt>
                <c:pt idx="599">
                  <c:v>sport</c:v>
                </c:pt>
                <c:pt idx="600">
                  <c:v>sport</c:v>
                </c:pt>
                <c:pt idx="601">
                  <c:v>sport</c:v>
                </c:pt>
                <c:pt idx="602">
                  <c:v>sport</c:v>
                </c:pt>
                <c:pt idx="603">
                  <c:v>sport</c:v>
                </c:pt>
                <c:pt idx="604">
                  <c:v>sport</c:v>
                </c:pt>
                <c:pt idx="605">
                  <c:v>sport</c:v>
                </c:pt>
                <c:pt idx="606">
                  <c:v>sport</c:v>
                </c:pt>
                <c:pt idx="607">
                  <c:v>sport</c:v>
                </c:pt>
                <c:pt idx="608">
                  <c:v>sport</c:v>
                </c:pt>
                <c:pt idx="609">
                  <c:v>sport</c:v>
                </c:pt>
                <c:pt idx="610">
                  <c:v>sport</c:v>
                </c:pt>
                <c:pt idx="611">
                  <c:v>sport</c:v>
                </c:pt>
                <c:pt idx="612">
                  <c:v>sport</c:v>
                </c:pt>
                <c:pt idx="613">
                  <c:v>sport</c:v>
                </c:pt>
                <c:pt idx="614">
                  <c:v>sport</c:v>
                </c:pt>
                <c:pt idx="615">
                  <c:v>sport</c:v>
                </c:pt>
                <c:pt idx="616">
                  <c:v>sport</c:v>
                </c:pt>
                <c:pt idx="617">
                  <c:v>sport</c:v>
                </c:pt>
                <c:pt idx="618">
                  <c:v>sport</c:v>
                </c:pt>
                <c:pt idx="619">
                  <c:v>sport</c:v>
                </c:pt>
                <c:pt idx="620">
                  <c:v>sport</c:v>
                </c:pt>
                <c:pt idx="621">
                  <c:v>sport</c:v>
                </c:pt>
                <c:pt idx="622">
                  <c:v>sport</c:v>
                </c:pt>
                <c:pt idx="623">
                  <c:v>sport</c:v>
                </c:pt>
                <c:pt idx="624">
                  <c:v>sport</c:v>
                </c:pt>
                <c:pt idx="625">
                  <c:v>sport</c:v>
                </c:pt>
                <c:pt idx="626">
                  <c:v>sport</c:v>
                </c:pt>
                <c:pt idx="627">
                  <c:v>sport</c:v>
                </c:pt>
                <c:pt idx="628">
                  <c:v>sport</c:v>
                </c:pt>
                <c:pt idx="629">
                  <c:v>sport</c:v>
                </c:pt>
                <c:pt idx="630">
                  <c:v>sport</c:v>
                </c:pt>
                <c:pt idx="631">
                  <c:v>sport</c:v>
                </c:pt>
                <c:pt idx="632">
                  <c:v>sport</c:v>
                </c:pt>
                <c:pt idx="633">
                  <c:v>sport</c:v>
                </c:pt>
                <c:pt idx="634">
                  <c:v>sport</c:v>
                </c:pt>
                <c:pt idx="635">
                  <c:v>sport</c:v>
                </c:pt>
                <c:pt idx="636">
                  <c:v>sport</c:v>
                </c:pt>
                <c:pt idx="637">
                  <c:v>sport</c:v>
                </c:pt>
                <c:pt idx="638">
                  <c:v>sport</c:v>
                </c:pt>
                <c:pt idx="639">
                  <c:v>sport</c:v>
                </c:pt>
                <c:pt idx="640">
                  <c:v>sport</c:v>
                </c:pt>
                <c:pt idx="641">
                  <c:v>sport</c:v>
                </c:pt>
                <c:pt idx="642">
                  <c:v>sport</c:v>
                </c:pt>
                <c:pt idx="643">
                  <c:v>sport</c:v>
                </c:pt>
                <c:pt idx="644">
                  <c:v>sport</c:v>
                </c:pt>
                <c:pt idx="645">
                  <c:v>sport</c:v>
                </c:pt>
                <c:pt idx="646">
                  <c:v>sport</c:v>
                </c:pt>
                <c:pt idx="647">
                  <c:v>sport</c:v>
                </c:pt>
                <c:pt idx="648">
                  <c:v>sport</c:v>
                </c:pt>
                <c:pt idx="649">
                  <c:v>sport</c:v>
                </c:pt>
                <c:pt idx="650">
                  <c:v>sport</c:v>
                </c:pt>
                <c:pt idx="651">
                  <c:v>sport</c:v>
                </c:pt>
                <c:pt idx="652">
                  <c:v>sport</c:v>
                </c:pt>
                <c:pt idx="653">
                  <c:v>sport</c:v>
                </c:pt>
                <c:pt idx="654">
                  <c:v>sport</c:v>
                </c:pt>
                <c:pt idx="655">
                  <c:v>sport</c:v>
                </c:pt>
                <c:pt idx="656">
                  <c:v>sport</c:v>
                </c:pt>
                <c:pt idx="657">
                  <c:v>sport</c:v>
                </c:pt>
                <c:pt idx="658">
                  <c:v>sport</c:v>
                </c:pt>
                <c:pt idx="659">
                  <c:v>sport</c:v>
                </c:pt>
                <c:pt idx="660">
                  <c:v>sport</c:v>
                </c:pt>
                <c:pt idx="661">
                  <c:v>sport</c:v>
                </c:pt>
                <c:pt idx="662">
                  <c:v>sport</c:v>
                </c:pt>
                <c:pt idx="663">
                  <c:v>sport</c:v>
                </c:pt>
                <c:pt idx="664">
                  <c:v>sport</c:v>
                </c:pt>
                <c:pt idx="665">
                  <c:v>sport</c:v>
                </c:pt>
                <c:pt idx="666">
                  <c:v>sport</c:v>
                </c:pt>
                <c:pt idx="667">
                  <c:v>sport</c:v>
                </c:pt>
                <c:pt idx="668">
                  <c:v>sport</c:v>
                </c:pt>
                <c:pt idx="669">
                  <c:v>sport</c:v>
                </c:pt>
                <c:pt idx="670">
                  <c:v>sport</c:v>
                </c:pt>
                <c:pt idx="671">
                  <c:v>sport</c:v>
                </c:pt>
                <c:pt idx="672">
                  <c:v>sport</c:v>
                </c:pt>
                <c:pt idx="673">
                  <c:v>sport</c:v>
                </c:pt>
                <c:pt idx="674">
                  <c:v>sport</c:v>
                </c:pt>
                <c:pt idx="675">
                  <c:v>sport</c:v>
                </c:pt>
                <c:pt idx="676">
                  <c:v>sport</c:v>
                </c:pt>
                <c:pt idx="677">
                  <c:v>sport</c:v>
                </c:pt>
                <c:pt idx="678">
                  <c:v>sport</c:v>
                </c:pt>
                <c:pt idx="679">
                  <c:v>sport</c:v>
                </c:pt>
                <c:pt idx="680">
                  <c:v>sport</c:v>
                </c:pt>
                <c:pt idx="681">
                  <c:v>sport</c:v>
                </c:pt>
                <c:pt idx="682">
                  <c:v>sport</c:v>
                </c:pt>
                <c:pt idx="683">
                  <c:v>sport</c:v>
                </c:pt>
                <c:pt idx="684">
                  <c:v>sport</c:v>
                </c:pt>
                <c:pt idx="685">
                  <c:v>sport</c:v>
                </c:pt>
                <c:pt idx="686">
                  <c:v>sport</c:v>
                </c:pt>
                <c:pt idx="687">
                  <c:v>sport</c:v>
                </c:pt>
                <c:pt idx="688">
                  <c:v>sport</c:v>
                </c:pt>
                <c:pt idx="689">
                  <c:v>sport</c:v>
                </c:pt>
                <c:pt idx="690">
                  <c:v>sport</c:v>
                </c:pt>
                <c:pt idx="691">
                  <c:v>sport</c:v>
                </c:pt>
                <c:pt idx="692">
                  <c:v>sport</c:v>
                </c:pt>
                <c:pt idx="693">
                  <c:v>sport</c:v>
                </c:pt>
                <c:pt idx="694">
                  <c:v>sport</c:v>
                </c:pt>
                <c:pt idx="695">
                  <c:v>sport</c:v>
                </c:pt>
                <c:pt idx="696">
                  <c:v>sport</c:v>
                </c:pt>
                <c:pt idx="697">
                  <c:v>compta</c:v>
                </c:pt>
                <c:pt idx="698">
                  <c:v>compta</c:v>
                </c:pt>
                <c:pt idx="699">
                  <c:v>compta</c:v>
                </c:pt>
                <c:pt idx="700">
                  <c:v>compta</c:v>
                </c:pt>
                <c:pt idx="701">
                  <c:v>compta</c:v>
                </c:pt>
                <c:pt idx="702">
                  <c:v>compta</c:v>
                </c:pt>
                <c:pt idx="703">
                  <c:v>compta</c:v>
                </c:pt>
                <c:pt idx="704">
                  <c:v>compta</c:v>
                </c:pt>
                <c:pt idx="705">
                  <c:v>compta</c:v>
                </c:pt>
                <c:pt idx="706">
                  <c:v>compta</c:v>
                </c:pt>
                <c:pt idx="707">
                  <c:v>compta</c:v>
                </c:pt>
                <c:pt idx="708">
                  <c:v>compta</c:v>
                </c:pt>
                <c:pt idx="709">
                  <c:v>compta</c:v>
                </c:pt>
                <c:pt idx="710">
                  <c:v>compta</c:v>
                </c:pt>
                <c:pt idx="711">
                  <c:v>compta</c:v>
                </c:pt>
                <c:pt idx="712">
                  <c:v>compta</c:v>
                </c:pt>
                <c:pt idx="713">
                  <c:v>compta</c:v>
                </c:pt>
                <c:pt idx="714">
                  <c:v>compta</c:v>
                </c:pt>
                <c:pt idx="715">
                  <c:v>compta</c:v>
                </c:pt>
                <c:pt idx="716">
                  <c:v>compta</c:v>
                </c:pt>
                <c:pt idx="717">
                  <c:v>compta</c:v>
                </c:pt>
                <c:pt idx="718">
                  <c:v>compta</c:v>
                </c:pt>
                <c:pt idx="719">
                  <c:v>compta</c:v>
                </c:pt>
                <c:pt idx="720">
                  <c:v>compta</c:v>
                </c:pt>
              </c:strCache>
            </c:strRef>
          </c:cat>
          <c:val>
            <c:numRef>
              <c:f>Notes!$D$2:$D$721</c:f>
              <c:numCache>
                <c:formatCode>General</c:formatCode>
                <c:ptCount val="720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7</c:v>
                </c:pt>
                <c:pt idx="38">
                  <c:v>7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7</c:v>
                </c:pt>
                <c:pt idx="43">
                  <c:v>7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7</c:v>
                </c:pt>
                <c:pt idx="48">
                  <c:v>7</c:v>
                </c:pt>
                <c:pt idx="49">
                  <c:v>7</c:v>
                </c:pt>
                <c:pt idx="50">
                  <c:v>7</c:v>
                </c:pt>
                <c:pt idx="51">
                  <c:v>7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7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7</c:v>
                </c:pt>
                <c:pt idx="65">
                  <c:v>7</c:v>
                </c:pt>
                <c:pt idx="66">
                  <c:v>7</c:v>
                </c:pt>
                <c:pt idx="67">
                  <c:v>7</c:v>
                </c:pt>
                <c:pt idx="68">
                  <c:v>7</c:v>
                </c:pt>
                <c:pt idx="69">
                  <c:v>7</c:v>
                </c:pt>
                <c:pt idx="70">
                  <c:v>7</c:v>
                </c:pt>
                <c:pt idx="71">
                  <c:v>7</c:v>
                </c:pt>
                <c:pt idx="72">
                  <c:v>8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8</c:v>
                </c:pt>
                <c:pt idx="80">
                  <c:v>8</c:v>
                </c:pt>
                <c:pt idx="81">
                  <c:v>8</c:v>
                </c:pt>
                <c:pt idx="82">
                  <c:v>8</c:v>
                </c:pt>
                <c:pt idx="83">
                  <c:v>8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8</c:v>
                </c:pt>
                <c:pt idx="88">
                  <c:v>8</c:v>
                </c:pt>
                <c:pt idx="89">
                  <c:v>8</c:v>
                </c:pt>
                <c:pt idx="90">
                  <c:v>8</c:v>
                </c:pt>
                <c:pt idx="91">
                  <c:v>8</c:v>
                </c:pt>
                <c:pt idx="92">
                  <c:v>8</c:v>
                </c:pt>
                <c:pt idx="93">
                  <c:v>8</c:v>
                </c:pt>
                <c:pt idx="94">
                  <c:v>8</c:v>
                </c:pt>
                <c:pt idx="95">
                  <c:v>8</c:v>
                </c:pt>
                <c:pt idx="96">
                  <c:v>10</c:v>
                </c:pt>
                <c:pt idx="97">
                  <c:v>10</c:v>
                </c:pt>
                <c:pt idx="98">
                  <c:v>10</c:v>
                </c:pt>
                <c:pt idx="99">
                  <c:v>10</c:v>
                </c:pt>
                <c:pt idx="100">
                  <c:v>10</c:v>
                </c:pt>
                <c:pt idx="101">
                  <c:v>10</c:v>
                </c:pt>
                <c:pt idx="102">
                  <c:v>10</c:v>
                </c:pt>
                <c:pt idx="103">
                  <c:v>10</c:v>
                </c:pt>
                <c:pt idx="104">
                  <c:v>10</c:v>
                </c:pt>
                <c:pt idx="105">
                  <c:v>10</c:v>
                </c:pt>
                <c:pt idx="106">
                  <c:v>10</c:v>
                </c:pt>
                <c:pt idx="107">
                  <c:v>10</c:v>
                </c:pt>
                <c:pt idx="108">
                  <c:v>10</c:v>
                </c:pt>
                <c:pt idx="109">
                  <c:v>10</c:v>
                </c:pt>
                <c:pt idx="110">
                  <c:v>10</c:v>
                </c:pt>
                <c:pt idx="111">
                  <c:v>10</c:v>
                </c:pt>
                <c:pt idx="112">
                  <c:v>10</c:v>
                </c:pt>
                <c:pt idx="113">
                  <c:v>10</c:v>
                </c:pt>
                <c:pt idx="114">
                  <c:v>10</c:v>
                </c:pt>
                <c:pt idx="115">
                  <c:v>10</c:v>
                </c:pt>
                <c:pt idx="116">
                  <c:v>10</c:v>
                </c:pt>
                <c:pt idx="117">
                  <c:v>10</c:v>
                </c:pt>
                <c:pt idx="118">
                  <c:v>10</c:v>
                </c:pt>
                <c:pt idx="119">
                  <c:v>10</c:v>
                </c:pt>
                <c:pt idx="120">
                  <c:v>11</c:v>
                </c:pt>
                <c:pt idx="121">
                  <c:v>11</c:v>
                </c:pt>
                <c:pt idx="122">
                  <c:v>11</c:v>
                </c:pt>
                <c:pt idx="123">
                  <c:v>11</c:v>
                </c:pt>
                <c:pt idx="124">
                  <c:v>11</c:v>
                </c:pt>
                <c:pt idx="125">
                  <c:v>11</c:v>
                </c:pt>
                <c:pt idx="126">
                  <c:v>11</c:v>
                </c:pt>
                <c:pt idx="127">
                  <c:v>11</c:v>
                </c:pt>
                <c:pt idx="128">
                  <c:v>11</c:v>
                </c:pt>
                <c:pt idx="129">
                  <c:v>11</c:v>
                </c:pt>
                <c:pt idx="130">
                  <c:v>11</c:v>
                </c:pt>
                <c:pt idx="131">
                  <c:v>11</c:v>
                </c:pt>
                <c:pt idx="132">
                  <c:v>11</c:v>
                </c:pt>
                <c:pt idx="133">
                  <c:v>11</c:v>
                </c:pt>
                <c:pt idx="134">
                  <c:v>11</c:v>
                </c:pt>
                <c:pt idx="135">
                  <c:v>11</c:v>
                </c:pt>
                <c:pt idx="136">
                  <c:v>11</c:v>
                </c:pt>
                <c:pt idx="137">
                  <c:v>11</c:v>
                </c:pt>
                <c:pt idx="138">
                  <c:v>11</c:v>
                </c:pt>
                <c:pt idx="139">
                  <c:v>11</c:v>
                </c:pt>
                <c:pt idx="140">
                  <c:v>11</c:v>
                </c:pt>
                <c:pt idx="141">
                  <c:v>11</c:v>
                </c:pt>
                <c:pt idx="142">
                  <c:v>11</c:v>
                </c:pt>
                <c:pt idx="143">
                  <c:v>11</c:v>
                </c:pt>
                <c:pt idx="144">
                  <c:v>11</c:v>
                </c:pt>
                <c:pt idx="145">
                  <c:v>11</c:v>
                </c:pt>
                <c:pt idx="146">
                  <c:v>11</c:v>
                </c:pt>
                <c:pt idx="147">
                  <c:v>11</c:v>
                </c:pt>
                <c:pt idx="148">
                  <c:v>11</c:v>
                </c:pt>
                <c:pt idx="149">
                  <c:v>11</c:v>
                </c:pt>
                <c:pt idx="150">
                  <c:v>11</c:v>
                </c:pt>
                <c:pt idx="151">
                  <c:v>11</c:v>
                </c:pt>
                <c:pt idx="152">
                  <c:v>11</c:v>
                </c:pt>
                <c:pt idx="153">
                  <c:v>11</c:v>
                </c:pt>
                <c:pt idx="154">
                  <c:v>11</c:v>
                </c:pt>
                <c:pt idx="155">
                  <c:v>11</c:v>
                </c:pt>
                <c:pt idx="156">
                  <c:v>11</c:v>
                </c:pt>
                <c:pt idx="157">
                  <c:v>11</c:v>
                </c:pt>
                <c:pt idx="158">
                  <c:v>11</c:v>
                </c:pt>
                <c:pt idx="159">
                  <c:v>11</c:v>
                </c:pt>
                <c:pt idx="160">
                  <c:v>11</c:v>
                </c:pt>
                <c:pt idx="161">
                  <c:v>11</c:v>
                </c:pt>
                <c:pt idx="162">
                  <c:v>11</c:v>
                </c:pt>
                <c:pt idx="163">
                  <c:v>11</c:v>
                </c:pt>
                <c:pt idx="164">
                  <c:v>11</c:v>
                </c:pt>
                <c:pt idx="165">
                  <c:v>11</c:v>
                </c:pt>
                <c:pt idx="166">
                  <c:v>11</c:v>
                </c:pt>
                <c:pt idx="167">
                  <c:v>11</c:v>
                </c:pt>
                <c:pt idx="168">
                  <c:v>11</c:v>
                </c:pt>
                <c:pt idx="169">
                  <c:v>11</c:v>
                </c:pt>
                <c:pt idx="170">
                  <c:v>11</c:v>
                </c:pt>
                <c:pt idx="171">
                  <c:v>11</c:v>
                </c:pt>
                <c:pt idx="172">
                  <c:v>11</c:v>
                </c:pt>
                <c:pt idx="173">
                  <c:v>11</c:v>
                </c:pt>
                <c:pt idx="174">
                  <c:v>11</c:v>
                </c:pt>
                <c:pt idx="175">
                  <c:v>11</c:v>
                </c:pt>
                <c:pt idx="176">
                  <c:v>11</c:v>
                </c:pt>
                <c:pt idx="177">
                  <c:v>11</c:v>
                </c:pt>
                <c:pt idx="178">
                  <c:v>11</c:v>
                </c:pt>
                <c:pt idx="179">
                  <c:v>11</c:v>
                </c:pt>
                <c:pt idx="180">
                  <c:v>11</c:v>
                </c:pt>
                <c:pt idx="181">
                  <c:v>11</c:v>
                </c:pt>
                <c:pt idx="182">
                  <c:v>11</c:v>
                </c:pt>
                <c:pt idx="183">
                  <c:v>11</c:v>
                </c:pt>
                <c:pt idx="184">
                  <c:v>11</c:v>
                </c:pt>
                <c:pt idx="185">
                  <c:v>11</c:v>
                </c:pt>
                <c:pt idx="186">
                  <c:v>11</c:v>
                </c:pt>
                <c:pt idx="187">
                  <c:v>11</c:v>
                </c:pt>
                <c:pt idx="188">
                  <c:v>11</c:v>
                </c:pt>
                <c:pt idx="189">
                  <c:v>11</c:v>
                </c:pt>
                <c:pt idx="190">
                  <c:v>11</c:v>
                </c:pt>
                <c:pt idx="191">
                  <c:v>11</c:v>
                </c:pt>
                <c:pt idx="192">
                  <c:v>11</c:v>
                </c:pt>
                <c:pt idx="193">
                  <c:v>11</c:v>
                </c:pt>
                <c:pt idx="194">
                  <c:v>11</c:v>
                </c:pt>
                <c:pt idx="195">
                  <c:v>11</c:v>
                </c:pt>
                <c:pt idx="196">
                  <c:v>11</c:v>
                </c:pt>
                <c:pt idx="197">
                  <c:v>11</c:v>
                </c:pt>
                <c:pt idx="198">
                  <c:v>11</c:v>
                </c:pt>
                <c:pt idx="199">
                  <c:v>11</c:v>
                </c:pt>
                <c:pt idx="200">
                  <c:v>11</c:v>
                </c:pt>
                <c:pt idx="201">
                  <c:v>11</c:v>
                </c:pt>
                <c:pt idx="202">
                  <c:v>11</c:v>
                </c:pt>
                <c:pt idx="203">
                  <c:v>11</c:v>
                </c:pt>
                <c:pt idx="204">
                  <c:v>11</c:v>
                </c:pt>
                <c:pt idx="205">
                  <c:v>11</c:v>
                </c:pt>
                <c:pt idx="206">
                  <c:v>11</c:v>
                </c:pt>
                <c:pt idx="207">
                  <c:v>11</c:v>
                </c:pt>
                <c:pt idx="208">
                  <c:v>11</c:v>
                </c:pt>
                <c:pt idx="209">
                  <c:v>11</c:v>
                </c:pt>
                <c:pt idx="210">
                  <c:v>11</c:v>
                </c:pt>
                <c:pt idx="211">
                  <c:v>11</c:v>
                </c:pt>
                <c:pt idx="212">
                  <c:v>11</c:v>
                </c:pt>
                <c:pt idx="213">
                  <c:v>11</c:v>
                </c:pt>
                <c:pt idx="214">
                  <c:v>11</c:v>
                </c:pt>
                <c:pt idx="215">
                  <c:v>11</c:v>
                </c:pt>
                <c:pt idx="216">
                  <c:v>11</c:v>
                </c:pt>
                <c:pt idx="217">
                  <c:v>11</c:v>
                </c:pt>
                <c:pt idx="218">
                  <c:v>11</c:v>
                </c:pt>
                <c:pt idx="219">
                  <c:v>11</c:v>
                </c:pt>
                <c:pt idx="220">
                  <c:v>11</c:v>
                </c:pt>
                <c:pt idx="221">
                  <c:v>11</c:v>
                </c:pt>
                <c:pt idx="222">
                  <c:v>11</c:v>
                </c:pt>
                <c:pt idx="223">
                  <c:v>11</c:v>
                </c:pt>
                <c:pt idx="224">
                  <c:v>11</c:v>
                </c:pt>
                <c:pt idx="225">
                  <c:v>11</c:v>
                </c:pt>
                <c:pt idx="226">
                  <c:v>11</c:v>
                </c:pt>
                <c:pt idx="227">
                  <c:v>11</c:v>
                </c:pt>
                <c:pt idx="228">
                  <c:v>11</c:v>
                </c:pt>
                <c:pt idx="229">
                  <c:v>11</c:v>
                </c:pt>
                <c:pt idx="230">
                  <c:v>11</c:v>
                </c:pt>
                <c:pt idx="231">
                  <c:v>11</c:v>
                </c:pt>
                <c:pt idx="232">
                  <c:v>11</c:v>
                </c:pt>
                <c:pt idx="233">
                  <c:v>11</c:v>
                </c:pt>
                <c:pt idx="234">
                  <c:v>11</c:v>
                </c:pt>
                <c:pt idx="235">
                  <c:v>11</c:v>
                </c:pt>
                <c:pt idx="236">
                  <c:v>11</c:v>
                </c:pt>
                <c:pt idx="237">
                  <c:v>11</c:v>
                </c:pt>
                <c:pt idx="238">
                  <c:v>11</c:v>
                </c:pt>
                <c:pt idx="239">
                  <c:v>11</c:v>
                </c:pt>
                <c:pt idx="240">
                  <c:v>12</c:v>
                </c:pt>
                <c:pt idx="241">
                  <c:v>12</c:v>
                </c:pt>
                <c:pt idx="242">
                  <c:v>12</c:v>
                </c:pt>
                <c:pt idx="243">
                  <c:v>12</c:v>
                </c:pt>
                <c:pt idx="244">
                  <c:v>12</c:v>
                </c:pt>
                <c:pt idx="245">
                  <c:v>12</c:v>
                </c:pt>
                <c:pt idx="246">
                  <c:v>12</c:v>
                </c:pt>
                <c:pt idx="247">
                  <c:v>12</c:v>
                </c:pt>
                <c:pt idx="248">
                  <c:v>12</c:v>
                </c:pt>
                <c:pt idx="249">
                  <c:v>12</c:v>
                </c:pt>
                <c:pt idx="250">
                  <c:v>12</c:v>
                </c:pt>
                <c:pt idx="251">
                  <c:v>12</c:v>
                </c:pt>
                <c:pt idx="252">
                  <c:v>12</c:v>
                </c:pt>
                <c:pt idx="253">
                  <c:v>12</c:v>
                </c:pt>
                <c:pt idx="254">
                  <c:v>12</c:v>
                </c:pt>
                <c:pt idx="255">
                  <c:v>12</c:v>
                </c:pt>
                <c:pt idx="256">
                  <c:v>12</c:v>
                </c:pt>
                <c:pt idx="257">
                  <c:v>12</c:v>
                </c:pt>
                <c:pt idx="258">
                  <c:v>12</c:v>
                </c:pt>
                <c:pt idx="259">
                  <c:v>12</c:v>
                </c:pt>
                <c:pt idx="260">
                  <c:v>12</c:v>
                </c:pt>
                <c:pt idx="261">
                  <c:v>12</c:v>
                </c:pt>
                <c:pt idx="262">
                  <c:v>12</c:v>
                </c:pt>
                <c:pt idx="263">
                  <c:v>12</c:v>
                </c:pt>
                <c:pt idx="264">
                  <c:v>12</c:v>
                </c:pt>
                <c:pt idx="265">
                  <c:v>12</c:v>
                </c:pt>
                <c:pt idx="266">
                  <c:v>12</c:v>
                </c:pt>
                <c:pt idx="267">
                  <c:v>12</c:v>
                </c:pt>
                <c:pt idx="268">
                  <c:v>12</c:v>
                </c:pt>
                <c:pt idx="269">
                  <c:v>12</c:v>
                </c:pt>
                <c:pt idx="270">
                  <c:v>12</c:v>
                </c:pt>
                <c:pt idx="271">
                  <c:v>12</c:v>
                </c:pt>
                <c:pt idx="272">
                  <c:v>12</c:v>
                </c:pt>
                <c:pt idx="273">
                  <c:v>12</c:v>
                </c:pt>
                <c:pt idx="274">
                  <c:v>12</c:v>
                </c:pt>
                <c:pt idx="275">
                  <c:v>12</c:v>
                </c:pt>
                <c:pt idx="276">
                  <c:v>12</c:v>
                </c:pt>
                <c:pt idx="277">
                  <c:v>12</c:v>
                </c:pt>
                <c:pt idx="278">
                  <c:v>12</c:v>
                </c:pt>
                <c:pt idx="279">
                  <c:v>12</c:v>
                </c:pt>
                <c:pt idx="280">
                  <c:v>12</c:v>
                </c:pt>
                <c:pt idx="281">
                  <c:v>12</c:v>
                </c:pt>
                <c:pt idx="282">
                  <c:v>12</c:v>
                </c:pt>
                <c:pt idx="283">
                  <c:v>12</c:v>
                </c:pt>
                <c:pt idx="284">
                  <c:v>12</c:v>
                </c:pt>
                <c:pt idx="285">
                  <c:v>12</c:v>
                </c:pt>
                <c:pt idx="286">
                  <c:v>12</c:v>
                </c:pt>
                <c:pt idx="287">
                  <c:v>12</c:v>
                </c:pt>
                <c:pt idx="288">
                  <c:v>12</c:v>
                </c:pt>
                <c:pt idx="289">
                  <c:v>12</c:v>
                </c:pt>
                <c:pt idx="290">
                  <c:v>12</c:v>
                </c:pt>
                <c:pt idx="291">
                  <c:v>12</c:v>
                </c:pt>
                <c:pt idx="292">
                  <c:v>12</c:v>
                </c:pt>
                <c:pt idx="293">
                  <c:v>12</c:v>
                </c:pt>
                <c:pt idx="294">
                  <c:v>12</c:v>
                </c:pt>
                <c:pt idx="295">
                  <c:v>12</c:v>
                </c:pt>
                <c:pt idx="296">
                  <c:v>12</c:v>
                </c:pt>
                <c:pt idx="297">
                  <c:v>12</c:v>
                </c:pt>
                <c:pt idx="298">
                  <c:v>12</c:v>
                </c:pt>
                <c:pt idx="299">
                  <c:v>12</c:v>
                </c:pt>
                <c:pt idx="300">
                  <c:v>12</c:v>
                </c:pt>
                <c:pt idx="301">
                  <c:v>12</c:v>
                </c:pt>
                <c:pt idx="302">
                  <c:v>12</c:v>
                </c:pt>
                <c:pt idx="303">
                  <c:v>12</c:v>
                </c:pt>
                <c:pt idx="304">
                  <c:v>12</c:v>
                </c:pt>
                <c:pt idx="305">
                  <c:v>12</c:v>
                </c:pt>
                <c:pt idx="306">
                  <c:v>12</c:v>
                </c:pt>
                <c:pt idx="307">
                  <c:v>12</c:v>
                </c:pt>
                <c:pt idx="308">
                  <c:v>12</c:v>
                </c:pt>
                <c:pt idx="309">
                  <c:v>12</c:v>
                </c:pt>
                <c:pt idx="310">
                  <c:v>12</c:v>
                </c:pt>
                <c:pt idx="311">
                  <c:v>12</c:v>
                </c:pt>
                <c:pt idx="312">
                  <c:v>12</c:v>
                </c:pt>
                <c:pt idx="313">
                  <c:v>12</c:v>
                </c:pt>
                <c:pt idx="314">
                  <c:v>12</c:v>
                </c:pt>
                <c:pt idx="315">
                  <c:v>12</c:v>
                </c:pt>
                <c:pt idx="316">
                  <c:v>12</c:v>
                </c:pt>
                <c:pt idx="317">
                  <c:v>12</c:v>
                </c:pt>
                <c:pt idx="318">
                  <c:v>12</c:v>
                </c:pt>
                <c:pt idx="319">
                  <c:v>12</c:v>
                </c:pt>
                <c:pt idx="320">
                  <c:v>12</c:v>
                </c:pt>
                <c:pt idx="321">
                  <c:v>12</c:v>
                </c:pt>
                <c:pt idx="322">
                  <c:v>12</c:v>
                </c:pt>
                <c:pt idx="323">
                  <c:v>12</c:v>
                </c:pt>
                <c:pt idx="324">
                  <c:v>12</c:v>
                </c:pt>
                <c:pt idx="325">
                  <c:v>12</c:v>
                </c:pt>
                <c:pt idx="326">
                  <c:v>12</c:v>
                </c:pt>
                <c:pt idx="327">
                  <c:v>12</c:v>
                </c:pt>
                <c:pt idx="328">
                  <c:v>12</c:v>
                </c:pt>
                <c:pt idx="329">
                  <c:v>12</c:v>
                </c:pt>
                <c:pt idx="330">
                  <c:v>12</c:v>
                </c:pt>
                <c:pt idx="331">
                  <c:v>12</c:v>
                </c:pt>
                <c:pt idx="332">
                  <c:v>12</c:v>
                </c:pt>
                <c:pt idx="333">
                  <c:v>12</c:v>
                </c:pt>
                <c:pt idx="334">
                  <c:v>12</c:v>
                </c:pt>
                <c:pt idx="335">
                  <c:v>12</c:v>
                </c:pt>
                <c:pt idx="336">
                  <c:v>12</c:v>
                </c:pt>
                <c:pt idx="337">
                  <c:v>12</c:v>
                </c:pt>
                <c:pt idx="338">
                  <c:v>12</c:v>
                </c:pt>
                <c:pt idx="339">
                  <c:v>12</c:v>
                </c:pt>
                <c:pt idx="340">
                  <c:v>12</c:v>
                </c:pt>
                <c:pt idx="341">
                  <c:v>12</c:v>
                </c:pt>
                <c:pt idx="342">
                  <c:v>12</c:v>
                </c:pt>
                <c:pt idx="343">
                  <c:v>12</c:v>
                </c:pt>
                <c:pt idx="344">
                  <c:v>12</c:v>
                </c:pt>
                <c:pt idx="345">
                  <c:v>12</c:v>
                </c:pt>
                <c:pt idx="346">
                  <c:v>12</c:v>
                </c:pt>
                <c:pt idx="347">
                  <c:v>12</c:v>
                </c:pt>
                <c:pt idx="348">
                  <c:v>12</c:v>
                </c:pt>
                <c:pt idx="349">
                  <c:v>12</c:v>
                </c:pt>
                <c:pt idx="350">
                  <c:v>12</c:v>
                </c:pt>
                <c:pt idx="351">
                  <c:v>12</c:v>
                </c:pt>
                <c:pt idx="352">
                  <c:v>12</c:v>
                </c:pt>
                <c:pt idx="353">
                  <c:v>12</c:v>
                </c:pt>
                <c:pt idx="354">
                  <c:v>12</c:v>
                </c:pt>
                <c:pt idx="355">
                  <c:v>12</c:v>
                </c:pt>
                <c:pt idx="356">
                  <c:v>12</c:v>
                </c:pt>
                <c:pt idx="357">
                  <c:v>12</c:v>
                </c:pt>
                <c:pt idx="358">
                  <c:v>12</c:v>
                </c:pt>
                <c:pt idx="359">
                  <c:v>12</c:v>
                </c:pt>
                <c:pt idx="360">
                  <c:v>13</c:v>
                </c:pt>
                <c:pt idx="361">
                  <c:v>13</c:v>
                </c:pt>
                <c:pt idx="362">
                  <c:v>13</c:v>
                </c:pt>
                <c:pt idx="363">
                  <c:v>13</c:v>
                </c:pt>
                <c:pt idx="364">
                  <c:v>13</c:v>
                </c:pt>
                <c:pt idx="365">
                  <c:v>13</c:v>
                </c:pt>
                <c:pt idx="366">
                  <c:v>13</c:v>
                </c:pt>
                <c:pt idx="367">
                  <c:v>13</c:v>
                </c:pt>
                <c:pt idx="368">
                  <c:v>13</c:v>
                </c:pt>
                <c:pt idx="369">
                  <c:v>13</c:v>
                </c:pt>
                <c:pt idx="370">
                  <c:v>13</c:v>
                </c:pt>
                <c:pt idx="371">
                  <c:v>13</c:v>
                </c:pt>
                <c:pt idx="372">
                  <c:v>13</c:v>
                </c:pt>
                <c:pt idx="373">
                  <c:v>13</c:v>
                </c:pt>
                <c:pt idx="374">
                  <c:v>13</c:v>
                </c:pt>
                <c:pt idx="375">
                  <c:v>13</c:v>
                </c:pt>
                <c:pt idx="376">
                  <c:v>13</c:v>
                </c:pt>
                <c:pt idx="377">
                  <c:v>13</c:v>
                </c:pt>
                <c:pt idx="378">
                  <c:v>13</c:v>
                </c:pt>
                <c:pt idx="379">
                  <c:v>13</c:v>
                </c:pt>
                <c:pt idx="380">
                  <c:v>13</c:v>
                </c:pt>
                <c:pt idx="381">
                  <c:v>13</c:v>
                </c:pt>
                <c:pt idx="382">
                  <c:v>13</c:v>
                </c:pt>
                <c:pt idx="383">
                  <c:v>13</c:v>
                </c:pt>
                <c:pt idx="384">
                  <c:v>14</c:v>
                </c:pt>
                <c:pt idx="385">
                  <c:v>14</c:v>
                </c:pt>
                <c:pt idx="386">
                  <c:v>14</c:v>
                </c:pt>
                <c:pt idx="387">
                  <c:v>14</c:v>
                </c:pt>
                <c:pt idx="388">
                  <c:v>14</c:v>
                </c:pt>
                <c:pt idx="389">
                  <c:v>14</c:v>
                </c:pt>
                <c:pt idx="390">
                  <c:v>14</c:v>
                </c:pt>
                <c:pt idx="391">
                  <c:v>14</c:v>
                </c:pt>
                <c:pt idx="392">
                  <c:v>14</c:v>
                </c:pt>
                <c:pt idx="393">
                  <c:v>14</c:v>
                </c:pt>
                <c:pt idx="394">
                  <c:v>14</c:v>
                </c:pt>
                <c:pt idx="395">
                  <c:v>14</c:v>
                </c:pt>
                <c:pt idx="396">
                  <c:v>14</c:v>
                </c:pt>
                <c:pt idx="397">
                  <c:v>14</c:v>
                </c:pt>
                <c:pt idx="398">
                  <c:v>14</c:v>
                </c:pt>
                <c:pt idx="399">
                  <c:v>14</c:v>
                </c:pt>
                <c:pt idx="400">
                  <c:v>14</c:v>
                </c:pt>
                <c:pt idx="401">
                  <c:v>14</c:v>
                </c:pt>
                <c:pt idx="402">
                  <c:v>14</c:v>
                </c:pt>
                <c:pt idx="403">
                  <c:v>14</c:v>
                </c:pt>
                <c:pt idx="404">
                  <c:v>14</c:v>
                </c:pt>
                <c:pt idx="405">
                  <c:v>14</c:v>
                </c:pt>
                <c:pt idx="406">
                  <c:v>14</c:v>
                </c:pt>
                <c:pt idx="407">
                  <c:v>14</c:v>
                </c:pt>
                <c:pt idx="408">
                  <c:v>14</c:v>
                </c:pt>
                <c:pt idx="409">
                  <c:v>14</c:v>
                </c:pt>
                <c:pt idx="410">
                  <c:v>14</c:v>
                </c:pt>
                <c:pt idx="411">
                  <c:v>14</c:v>
                </c:pt>
                <c:pt idx="412">
                  <c:v>14</c:v>
                </c:pt>
                <c:pt idx="413">
                  <c:v>14</c:v>
                </c:pt>
                <c:pt idx="414">
                  <c:v>14</c:v>
                </c:pt>
                <c:pt idx="415">
                  <c:v>14</c:v>
                </c:pt>
                <c:pt idx="416">
                  <c:v>14</c:v>
                </c:pt>
                <c:pt idx="417">
                  <c:v>14</c:v>
                </c:pt>
                <c:pt idx="418">
                  <c:v>14</c:v>
                </c:pt>
                <c:pt idx="419">
                  <c:v>14</c:v>
                </c:pt>
                <c:pt idx="420">
                  <c:v>14</c:v>
                </c:pt>
                <c:pt idx="421">
                  <c:v>14</c:v>
                </c:pt>
                <c:pt idx="422">
                  <c:v>14</c:v>
                </c:pt>
                <c:pt idx="423">
                  <c:v>14</c:v>
                </c:pt>
                <c:pt idx="424">
                  <c:v>14</c:v>
                </c:pt>
                <c:pt idx="425">
                  <c:v>14</c:v>
                </c:pt>
                <c:pt idx="426">
                  <c:v>14</c:v>
                </c:pt>
                <c:pt idx="427">
                  <c:v>14</c:v>
                </c:pt>
                <c:pt idx="428">
                  <c:v>14</c:v>
                </c:pt>
                <c:pt idx="429">
                  <c:v>14</c:v>
                </c:pt>
                <c:pt idx="430">
                  <c:v>14</c:v>
                </c:pt>
                <c:pt idx="431">
                  <c:v>14</c:v>
                </c:pt>
                <c:pt idx="432">
                  <c:v>14</c:v>
                </c:pt>
                <c:pt idx="433">
                  <c:v>14</c:v>
                </c:pt>
                <c:pt idx="434">
                  <c:v>14</c:v>
                </c:pt>
                <c:pt idx="435">
                  <c:v>14</c:v>
                </c:pt>
                <c:pt idx="436">
                  <c:v>14</c:v>
                </c:pt>
                <c:pt idx="437">
                  <c:v>14</c:v>
                </c:pt>
                <c:pt idx="438">
                  <c:v>14</c:v>
                </c:pt>
                <c:pt idx="439">
                  <c:v>14</c:v>
                </c:pt>
                <c:pt idx="440">
                  <c:v>14</c:v>
                </c:pt>
                <c:pt idx="441">
                  <c:v>14</c:v>
                </c:pt>
                <c:pt idx="442">
                  <c:v>14</c:v>
                </c:pt>
                <c:pt idx="443">
                  <c:v>14</c:v>
                </c:pt>
                <c:pt idx="444">
                  <c:v>14</c:v>
                </c:pt>
                <c:pt idx="445">
                  <c:v>14</c:v>
                </c:pt>
                <c:pt idx="446">
                  <c:v>14</c:v>
                </c:pt>
                <c:pt idx="447">
                  <c:v>14</c:v>
                </c:pt>
                <c:pt idx="448">
                  <c:v>14</c:v>
                </c:pt>
                <c:pt idx="449">
                  <c:v>14</c:v>
                </c:pt>
                <c:pt idx="450">
                  <c:v>14</c:v>
                </c:pt>
                <c:pt idx="451">
                  <c:v>14</c:v>
                </c:pt>
                <c:pt idx="452">
                  <c:v>14</c:v>
                </c:pt>
                <c:pt idx="453">
                  <c:v>14</c:v>
                </c:pt>
                <c:pt idx="454">
                  <c:v>14</c:v>
                </c:pt>
                <c:pt idx="455">
                  <c:v>14</c:v>
                </c:pt>
                <c:pt idx="456">
                  <c:v>14</c:v>
                </c:pt>
                <c:pt idx="457">
                  <c:v>14</c:v>
                </c:pt>
                <c:pt idx="458">
                  <c:v>14</c:v>
                </c:pt>
                <c:pt idx="459">
                  <c:v>14</c:v>
                </c:pt>
                <c:pt idx="460">
                  <c:v>14</c:v>
                </c:pt>
                <c:pt idx="461">
                  <c:v>14</c:v>
                </c:pt>
                <c:pt idx="462">
                  <c:v>14</c:v>
                </c:pt>
                <c:pt idx="463">
                  <c:v>14</c:v>
                </c:pt>
                <c:pt idx="464">
                  <c:v>14</c:v>
                </c:pt>
                <c:pt idx="465">
                  <c:v>14</c:v>
                </c:pt>
                <c:pt idx="466">
                  <c:v>14</c:v>
                </c:pt>
                <c:pt idx="467">
                  <c:v>14</c:v>
                </c:pt>
                <c:pt idx="468">
                  <c:v>14</c:v>
                </c:pt>
                <c:pt idx="469">
                  <c:v>14</c:v>
                </c:pt>
                <c:pt idx="470">
                  <c:v>14</c:v>
                </c:pt>
                <c:pt idx="471">
                  <c:v>14</c:v>
                </c:pt>
                <c:pt idx="472">
                  <c:v>14</c:v>
                </c:pt>
                <c:pt idx="473">
                  <c:v>14</c:v>
                </c:pt>
                <c:pt idx="474">
                  <c:v>14</c:v>
                </c:pt>
                <c:pt idx="475">
                  <c:v>14</c:v>
                </c:pt>
                <c:pt idx="476">
                  <c:v>14</c:v>
                </c:pt>
                <c:pt idx="477">
                  <c:v>14</c:v>
                </c:pt>
                <c:pt idx="478">
                  <c:v>14</c:v>
                </c:pt>
                <c:pt idx="479">
                  <c:v>14</c:v>
                </c:pt>
                <c:pt idx="480">
                  <c:v>14</c:v>
                </c:pt>
                <c:pt idx="481">
                  <c:v>14</c:v>
                </c:pt>
                <c:pt idx="482">
                  <c:v>14</c:v>
                </c:pt>
                <c:pt idx="483">
                  <c:v>14</c:v>
                </c:pt>
                <c:pt idx="484">
                  <c:v>14</c:v>
                </c:pt>
                <c:pt idx="485">
                  <c:v>14</c:v>
                </c:pt>
                <c:pt idx="486">
                  <c:v>14</c:v>
                </c:pt>
                <c:pt idx="487">
                  <c:v>14</c:v>
                </c:pt>
                <c:pt idx="488">
                  <c:v>14</c:v>
                </c:pt>
                <c:pt idx="489">
                  <c:v>14</c:v>
                </c:pt>
                <c:pt idx="490">
                  <c:v>14</c:v>
                </c:pt>
                <c:pt idx="491">
                  <c:v>14</c:v>
                </c:pt>
                <c:pt idx="492">
                  <c:v>14</c:v>
                </c:pt>
                <c:pt idx="493">
                  <c:v>14</c:v>
                </c:pt>
                <c:pt idx="494">
                  <c:v>14</c:v>
                </c:pt>
                <c:pt idx="495">
                  <c:v>14</c:v>
                </c:pt>
                <c:pt idx="496">
                  <c:v>14</c:v>
                </c:pt>
                <c:pt idx="497">
                  <c:v>14</c:v>
                </c:pt>
                <c:pt idx="498">
                  <c:v>14</c:v>
                </c:pt>
                <c:pt idx="499">
                  <c:v>14</c:v>
                </c:pt>
                <c:pt idx="500">
                  <c:v>14</c:v>
                </c:pt>
                <c:pt idx="501">
                  <c:v>14</c:v>
                </c:pt>
                <c:pt idx="502">
                  <c:v>14</c:v>
                </c:pt>
                <c:pt idx="503">
                  <c:v>14</c:v>
                </c:pt>
                <c:pt idx="504">
                  <c:v>15</c:v>
                </c:pt>
                <c:pt idx="505">
                  <c:v>15</c:v>
                </c:pt>
                <c:pt idx="506">
                  <c:v>15</c:v>
                </c:pt>
                <c:pt idx="507">
                  <c:v>15</c:v>
                </c:pt>
                <c:pt idx="508">
                  <c:v>15</c:v>
                </c:pt>
                <c:pt idx="509">
                  <c:v>15</c:v>
                </c:pt>
                <c:pt idx="510">
                  <c:v>15</c:v>
                </c:pt>
                <c:pt idx="511">
                  <c:v>15</c:v>
                </c:pt>
                <c:pt idx="512">
                  <c:v>15</c:v>
                </c:pt>
                <c:pt idx="513">
                  <c:v>15</c:v>
                </c:pt>
                <c:pt idx="514">
                  <c:v>15</c:v>
                </c:pt>
                <c:pt idx="515">
                  <c:v>15</c:v>
                </c:pt>
                <c:pt idx="516">
                  <c:v>15</c:v>
                </c:pt>
                <c:pt idx="517">
                  <c:v>15</c:v>
                </c:pt>
                <c:pt idx="518">
                  <c:v>15</c:v>
                </c:pt>
                <c:pt idx="519">
                  <c:v>15</c:v>
                </c:pt>
                <c:pt idx="520">
                  <c:v>15</c:v>
                </c:pt>
                <c:pt idx="521">
                  <c:v>15</c:v>
                </c:pt>
                <c:pt idx="522">
                  <c:v>15</c:v>
                </c:pt>
                <c:pt idx="523">
                  <c:v>15</c:v>
                </c:pt>
                <c:pt idx="524">
                  <c:v>15</c:v>
                </c:pt>
                <c:pt idx="525">
                  <c:v>15</c:v>
                </c:pt>
                <c:pt idx="526">
                  <c:v>15</c:v>
                </c:pt>
                <c:pt idx="527">
                  <c:v>15</c:v>
                </c:pt>
                <c:pt idx="528">
                  <c:v>15</c:v>
                </c:pt>
                <c:pt idx="529">
                  <c:v>15</c:v>
                </c:pt>
                <c:pt idx="530">
                  <c:v>15</c:v>
                </c:pt>
                <c:pt idx="531">
                  <c:v>15</c:v>
                </c:pt>
                <c:pt idx="532">
                  <c:v>15</c:v>
                </c:pt>
                <c:pt idx="533">
                  <c:v>15</c:v>
                </c:pt>
                <c:pt idx="534">
                  <c:v>15</c:v>
                </c:pt>
                <c:pt idx="535">
                  <c:v>15</c:v>
                </c:pt>
                <c:pt idx="536">
                  <c:v>15</c:v>
                </c:pt>
                <c:pt idx="537">
                  <c:v>15</c:v>
                </c:pt>
                <c:pt idx="538">
                  <c:v>15</c:v>
                </c:pt>
                <c:pt idx="539">
                  <c:v>15</c:v>
                </c:pt>
                <c:pt idx="540">
                  <c:v>15</c:v>
                </c:pt>
                <c:pt idx="541">
                  <c:v>15</c:v>
                </c:pt>
                <c:pt idx="542">
                  <c:v>15</c:v>
                </c:pt>
                <c:pt idx="543">
                  <c:v>15</c:v>
                </c:pt>
                <c:pt idx="544">
                  <c:v>15</c:v>
                </c:pt>
                <c:pt idx="545">
                  <c:v>15</c:v>
                </c:pt>
                <c:pt idx="546">
                  <c:v>15</c:v>
                </c:pt>
                <c:pt idx="547">
                  <c:v>15</c:v>
                </c:pt>
                <c:pt idx="548">
                  <c:v>15</c:v>
                </c:pt>
                <c:pt idx="549">
                  <c:v>15</c:v>
                </c:pt>
                <c:pt idx="550">
                  <c:v>15</c:v>
                </c:pt>
                <c:pt idx="551">
                  <c:v>15</c:v>
                </c:pt>
                <c:pt idx="552">
                  <c:v>15</c:v>
                </c:pt>
                <c:pt idx="553">
                  <c:v>15</c:v>
                </c:pt>
                <c:pt idx="554">
                  <c:v>15</c:v>
                </c:pt>
                <c:pt idx="555">
                  <c:v>15</c:v>
                </c:pt>
                <c:pt idx="556">
                  <c:v>15</c:v>
                </c:pt>
                <c:pt idx="557">
                  <c:v>15</c:v>
                </c:pt>
                <c:pt idx="558">
                  <c:v>15</c:v>
                </c:pt>
                <c:pt idx="559">
                  <c:v>15</c:v>
                </c:pt>
                <c:pt idx="560">
                  <c:v>15</c:v>
                </c:pt>
                <c:pt idx="561">
                  <c:v>15</c:v>
                </c:pt>
                <c:pt idx="562">
                  <c:v>15</c:v>
                </c:pt>
                <c:pt idx="563">
                  <c:v>15</c:v>
                </c:pt>
                <c:pt idx="564">
                  <c:v>15</c:v>
                </c:pt>
                <c:pt idx="565">
                  <c:v>15</c:v>
                </c:pt>
                <c:pt idx="566">
                  <c:v>15</c:v>
                </c:pt>
                <c:pt idx="567">
                  <c:v>15</c:v>
                </c:pt>
                <c:pt idx="568">
                  <c:v>15</c:v>
                </c:pt>
                <c:pt idx="569">
                  <c:v>15</c:v>
                </c:pt>
                <c:pt idx="570">
                  <c:v>15</c:v>
                </c:pt>
                <c:pt idx="571">
                  <c:v>15</c:v>
                </c:pt>
                <c:pt idx="572">
                  <c:v>15</c:v>
                </c:pt>
                <c:pt idx="573">
                  <c:v>15</c:v>
                </c:pt>
                <c:pt idx="574">
                  <c:v>15</c:v>
                </c:pt>
                <c:pt idx="575">
                  <c:v>15</c:v>
                </c:pt>
                <c:pt idx="576">
                  <c:v>19</c:v>
                </c:pt>
                <c:pt idx="577">
                  <c:v>19</c:v>
                </c:pt>
                <c:pt idx="578">
                  <c:v>19</c:v>
                </c:pt>
                <c:pt idx="579">
                  <c:v>19</c:v>
                </c:pt>
                <c:pt idx="580">
                  <c:v>19</c:v>
                </c:pt>
                <c:pt idx="581">
                  <c:v>19</c:v>
                </c:pt>
                <c:pt idx="582">
                  <c:v>19</c:v>
                </c:pt>
                <c:pt idx="583">
                  <c:v>19</c:v>
                </c:pt>
                <c:pt idx="584">
                  <c:v>19</c:v>
                </c:pt>
                <c:pt idx="585">
                  <c:v>19</c:v>
                </c:pt>
                <c:pt idx="586">
                  <c:v>19</c:v>
                </c:pt>
                <c:pt idx="587">
                  <c:v>19</c:v>
                </c:pt>
                <c:pt idx="588">
                  <c:v>19</c:v>
                </c:pt>
                <c:pt idx="589">
                  <c:v>19</c:v>
                </c:pt>
                <c:pt idx="590">
                  <c:v>19</c:v>
                </c:pt>
                <c:pt idx="591">
                  <c:v>19</c:v>
                </c:pt>
                <c:pt idx="592">
                  <c:v>19</c:v>
                </c:pt>
                <c:pt idx="593">
                  <c:v>19</c:v>
                </c:pt>
                <c:pt idx="594">
                  <c:v>19</c:v>
                </c:pt>
                <c:pt idx="595">
                  <c:v>19</c:v>
                </c:pt>
                <c:pt idx="596">
                  <c:v>19</c:v>
                </c:pt>
                <c:pt idx="597">
                  <c:v>19</c:v>
                </c:pt>
                <c:pt idx="598">
                  <c:v>19</c:v>
                </c:pt>
                <c:pt idx="599">
                  <c:v>19</c:v>
                </c:pt>
                <c:pt idx="600">
                  <c:v>19</c:v>
                </c:pt>
                <c:pt idx="601">
                  <c:v>19</c:v>
                </c:pt>
                <c:pt idx="602">
                  <c:v>19</c:v>
                </c:pt>
                <c:pt idx="603">
                  <c:v>19</c:v>
                </c:pt>
                <c:pt idx="604">
                  <c:v>19</c:v>
                </c:pt>
                <c:pt idx="605">
                  <c:v>19</c:v>
                </c:pt>
                <c:pt idx="606">
                  <c:v>19</c:v>
                </c:pt>
                <c:pt idx="607">
                  <c:v>19</c:v>
                </c:pt>
                <c:pt idx="608">
                  <c:v>19</c:v>
                </c:pt>
                <c:pt idx="609">
                  <c:v>19</c:v>
                </c:pt>
                <c:pt idx="610">
                  <c:v>19</c:v>
                </c:pt>
                <c:pt idx="611">
                  <c:v>19</c:v>
                </c:pt>
                <c:pt idx="612">
                  <c:v>19</c:v>
                </c:pt>
                <c:pt idx="613">
                  <c:v>19</c:v>
                </c:pt>
                <c:pt idx="614">
                  <c:v>19</c:v>
                </c:pt>
                <c:pt idx="615">
                  <c:v>19</c:v>
                </c:pt>
                <c:pt idx="616">
                  <c:v>19</c:v>
                </c:pt>
                <c:pt idx="617">
                  <c:v>19</c:v>
                </c:pt>
                <c:pt idx="618">
                  <c:v>19</c:v>
                </c:pt>
                <c:pt idx="619">
                  <c:v>19</c:v>
                </c:pt>
                <c:pt idx="620">
                  <c:v>19</c:v>
                </c:pt>
                <c:pt idx="621">
                  <c:v>19</c:v>
                </c:pt>
                <c:pt idx="622">
                  <c:v>19</c:v>
                </c:pt>
                <c:pt idx="623">
                  <c:v>19</c:v>
                </c:pt>
                <c:pt idx="624">
                  <c:v>19</c:v>
                </c:pt>
                <c:pt idx="625">
                  <c:v>19</c:v>
                </c:pt>
                <c:pt idx="626">
                  <c:v>19</c:v>
                </c:pt>
                <c:pt idx="627">
                  <c:v>19</c:v>
                </c:pt>
                <c:pt idx="628">
                  <c:v>19</c:v>
                </c:pt>
                <c:pt idx="629">
                  <c:v>19</c:v>
                </c:pt>
                <c:pt idx="630">
                  <c:v>19</c:v>
                </c:pt>
                <c:pt idx="631">
                  <c:v>19</c:v>
                </c:pt>
                <c:pt idx="632">
                  <c:v>19</c:v>
                </c:pt>
                <c:pt idx="633">
                  <c:v>19</c:v>
                </c:pt>
                <c:pt idx="634">
                  <c:v>19</c:v>
                </c:pt>
                <c:pt idx="635">
                  <c:v>19</c:v>
                </c:pt>
                <c:pt idx="636">
                  <c:v>19</c:v>
                </c:pt>
                <c:pt idx="637">
                  <c:v>19</c:v>
                </c:pt>
                <c:pt idx="638">
                  <c:v>19</c:v>
                </c:pt>
                <c:pt idx="639">
                  <c:v>19</c:v>
                </c:pt>
                <c:pt idx="640">
                  <c:v>19</c:v>
                </c:pt>
                <c:pt idx="641">
                  <c:v>19</c:v>
                </c:pt>
                <c:pt idx="642">
                  <c:v>19</c:v>
                </c:pt>
                <c:pt idx="643">
                  <c:v>19</c:v>
                </c:pt>
                <c:pt idx="644">
                  <c:v>19</c:v>
                </c:pt>
                <c:pt idx="645">
                  <c:v>19</c:v>
                </c:pt>
                <c:pt idx="646">
                  <c:v>19</c:v>
                </c:pt>
                <c:pt idx="647">
                  <c:v>19</c:v>
                </c:pt>
                <c:pt idx="648">
                  <c:v>19</c:v>
                </c:pt>
                <c:pt idx="649">
                  <c:v>19</c:v>
                </c:pt>
                <c:pt idx="650">
                  <c:v>19</c:v>
                </c:pt>
                <c:pt idx="651">
                  <c:v>19</c:v>
                </c:pt>
                <c:pt idx="652">
                  <c:v>19</c:v>
                </c:pt>
                <c:pt idx="653">
                  <c:v>19</c:v>
                </c:pt>
                <c:pt idx="654">
                  <c:v>19</c:v>
                </c:pt>
                <c:pt idx="655">
                  <c:v>19</c:v>
                </c:pt>
                <c:pt idx="656">
                  <c:v>19</c:v>
                </c:pt>
                <c:pt idx="657">
                  <c:v>19</c:v>
                </c:pt>
                <c:pt idx="658">
                  <c:v>19</c:v>
                </c:pt>
                <c:pt idx="659">
                  <c:v>19</c:v>
                </c:pt>
                <c:pt idx="660">
                  <c:v>19</c:v>
                </c:pt>
                <c:pt idx="661">
                  <c:v>19</c:v>
                </c:pt>
                <c:pt idx="662">
                  <c:v>19</c:v>
                </c:pt>
                <c:pt idx="663">
                  <c:v>19</c:v>
                </c:pt>
                <c:pt idx="664">
                  <c:v>19</c:v>
                </c:pt>
                <c:pt idx="665">
                  <c:v>19</c:v>
                </c:pt>
                <c:pt idx="666">
                  <c:v>19</c:v>
                </c:pt>
                <c:pt idx="667">
                  <c:v>19</c:v>
                </c:pt>
                <c:pt idx="668">
                  <c:v>19</c:v>
                </c:pt>
                <c:pt idx="669">
                  <c:v>19</c:v>
                </c:pt>
                <c:pt idx="670">
                  <c:v>19</c:v>
                </c:pt>
                <c:pt idx="671">
                  <c:v>19</c:v>
                </c:pt>
                <c:pt idx="672">
                  <c:v>19</c:v>
                </c:pt>
                <c:pt idx="673">
                  <c:v>19</c:v>
                </c:pt>
                <c:pt idx="674">
                  <c:v>19</c:v>
                </c:pt>
                <c:pt idx="675">
                  <c:v>19</c:v>
                </c:pt>
                <c:pt idx="676">
                  <c:v>19</c:v>
                </c:pt>
                <c:pt idx="677">
                  <c:v>19</c:v>
                </c:pt>
                <c:pt idx="678">
                  <c:v>19</c:v>
                </c:pt>
                <c:pt idx="679">
                  <c:v>19</c:v>
                </c:pt>
                <c:pt idx="680">
                  <c:v>19</c:v>
                </c:pt>
                <c:pt idx="681">
                  <c:v>19</c:v>
                </c:pt>
                <c:pt idx="682">
                  <c:v>19</c:v>
                </c:pt>
                <c:pt idx="683">
                  <c:v>19</c:v>
                </c:pt>
                <c:pt idx="684">
                  <c:v>19</c:v>
                </c:pt>
                <c:pt idx="685">
                  <c:v>19</c:v>
                </c:pt>
                <c:pt idx="686">
                  <c:v>19</c:v>
                </c:pt>
                <c:pt idx="687">
                  <c:v>19</c:v>
                </c:pt>
                <c:pt idx="688">
                  <c:v>19</c:v>
                </c:pt>
                <c:pt idx="689">
                  <c:v>19</c:v>
                </c:pt>
                <c:pt idx="690">
                  <c:v>19</c:v>
                </c:pt>
                <c:pt idx="691">
                  <c:v>19</c:v>
                </c:pt>
                <c:pt idx="692">
                  <c:v>19</c:v>
                </c:pt>
                <c:pt idx="693">
                  <c:v>19</c:v>
                </c:pt>
                <c:pt idx="694">
                  <c:v>19</c:v>
                </c:pt>
                <c:pt idx="695">
                  <c:v>19</c:v>
                </c:pt>
                <c:pt idx="696">
                  <c:v>20</c:v>
                </c:pt>
                <c:pt idx="697">
                  <c:v>20</c:v>
                </c:pt>
                <c:pt idx="698">
                  <c:v>20</c:v>
                </c:pt>
                <c:pt idx="699">
                  <c:v>20</c:v>
                </c:pt>
                <c:pt idx="700">
                  <c:v>20</c:v>
                </c:pt>
                <c:pt idx="701">
                  <c:v>20</c:v>
                </c:pt>
                <c:pt idx="702">
                  <c:v>20</c:v>
                </c:pt>
                <c:pt idx="703">
                  <c:v>20</c:v>
                </c:pt>
                <c:pt idx="704">
                  <c:v>20</c:v>
                </c:pt>
                <c:pt idx="705">
                  <c:v>20</c:v>
                </c:pt>
                <c:pt idx="706">
                  <c:v>20</c:v>
                </c:pt>
                <c:pt idx="707">
                  <c:v>20</c:v>
                </c:pt>
                <c:pt idx="708">
                  <c:v>20</c:v>
                </c:pt>
                <c:pt idx="709">
                  <c:v>20</c:v>
                </c:pt>
                <c:pt idx="710">
                  <c:v>20</c:v>
                </c:pt>
                <c:pt idx="711">
                  <c:v>20</c:v>
                </c:pt>
                <c:pt idx="712">
                  <c:v>20</c:v>
                </c:pt>
                <c:pt idx="713">
                  <c:v>20</c:v>
                </c:pt>
                <c:pt idx="714">
                  <c:v>20</c:v>
                </c:pt>
                <c:pt idx="715">
                  <c:v>20</c:v>
                </c:pt>
                <c:pt idx="716">
                  <c:v>20</c:v>
                </c:pt>
                <c:pt idx="717">
                  <c:v>20</c:v>
                </c:pt>
                <c:pt idx="718">
                  <c:v>20</c:v>
                </c:pt>
                <c:pt idx="71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C9-BB41-81E1-B6B99C271C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7291104"/>
        <c:axId val="1712705136"/>
      </c:barChart>
      <c:catAx>
        <c:axId val="170729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2705136"/>
        <c:crosses val="autoZero"/>
        <c:auto val="1"/>
        <c:lblAlgn val="ctr"/>
        <c:lblOffset val="100"/>
        <c:noMultiLvlLbl val="0"/>
      </c:catAx>
      <c:valAx>
        <c:axId val="171270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729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CBDE8A5-2ED4-F74E-9715-0B7FBC006E54}">
  <sheetPr codeName="Graphique1">
    <tabColor theme="7"/>
  </sheetPr>
  <sheetViews>
    <sheetView zoomScale="12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64250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60ED357-AF67-F141-A87C-10F96635B25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153.659974305556" createdVersion="6" refreshedVersion="6" minRefreshableVersion="3" recordCount="720" xr:uid="{20BAF909-6E32-D346-BBC0-C0B32B694578}">
  <cacheSource type="worksheet">
    <worksheetSource name="Tableau1"/>
  </cacheSource>
  <cacheFields count="9">
    <cacheField name="matiere" numFmtId="0">
      <sharedItems count="9">
        <s v="math"/>
        <s v="economie"/>
        <s v="info"/>
        <s v="marketing"/>
        <s v="francais"/>
        <s v="compta"/>
        <s v="chinois"/>
        <s v="arabe"/>
        <s v="sport"/>
      </sharedItems>
      <fieldGroup par="8"/>
    </cacheField>
    <cacheField name="type" numFmtId="0">
      <sharedItems count="3">
        <s v="1 - scientifique"/>
        <s v="3 - litteraire"/>
        <s v="2 - autre"/>
      </sharedItems>
    </cacheField>
    <cacheField name="semestre" numFmtId="0">
      <sharedItems count="2">
        <s v="semestre 1"/>
        <s v="semestre 2"/>
      </sharedItems>
    </cacheField>
    <cacheField name="note" numFmtId="0">
      <sharedItems containsSemiMixedTypes="0" containsString="0" containsNumber="1" containsInteger="1" minValue="7" maxValue="20" count="10">
        <n v="7"/>
        <n v="8"/>
        <n v="10"/>
        <n v="11"/>
        <n v="12"/>
        <n v="13"/>
        <n v="14"/>
        <n v="15"/>
        <n v="19"/>
        <n v="20"/>
      </sharedItems>
    </cacheField>
    <cacheField name="coef" numFmtId="0">
      <sharedItems containsSemiMixedTypes="0" containsString="0" containsNumber="1" containsInteger="1" minValue="1" maxValue="3"/>
    </cacheField>
    <cacheField name="notes x coef" numFmtId="0">
      <sharedItems containsSemiMixedTypes="0" containsString="0" containsNumber="1" containsInteger="1" minValue="19" maxValue="42"/>
    </cacheField>
    <cacheField name="total avec malus" numFmtId="0">
      <sharedItems containsSemiMixedTypes="0" containsString="0" containsNumber="1" containsInteger="1" minValue="18" maxValue="41"/>
    </cacheField>
    <cacheField name="appréciation" numFmtId="0">
      <sharedItems/>
    </cacheField>
    <cacheField name="matiere2" numFmtId="0" databaseField="0">
      <fieldGroup base="0">
        <discretePr count="9">
          <x v="0"/>
          <x v="1"/>
          <x v="2"/>
          <x v="3"/>
          <x v="6"/>
          <x v="4"/>
          <x v="6"/>
          <x v="6"/>
          <x v="5"/>
        </discretePr>
        <groupItems count="7">
          <s v="math"/>
          <s v="economie"/>
          <s v="info"/>
          <s v="marketing"/>
          <s v="compta"/>
          <s v="sport"/>
          <s v="Groupe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0"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1"/>
    <x v="0"/>
    <x v="0"/>
    <x v="0"/>
    <n v="3"/>
    <n v="21"/>
    <n v="20"/>
    <s v="mauvaise note"/>
  </r>
  <r>
    <x v="0"/>
    <x v="0"/>
    <x v="0"/>
    <x v="0"/>
    <n v="3"/>
    <n v="21"/>
    <n v="20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0"/>
    <x v="0"/>
    <x v="1"/>
    <x v="1"/>
    <n v="3"/>
    <n v="24"/>
    <n v="23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2"/>
    <x v="0"/>
    <x v="0"/>
    <x v="2"/>
    <n v="2"/>
    <n v="20"/>
    <n v="19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4"/>
    <x v="1"/>
    <x v="1"/>
    <x v="3"/>
    <n v="2"/>
    <n v="22"/>
    <n v="21"/>
    <s v="mauvaise note"/>
  </r>
  <r>
    <x v="3"/>
    <x v="1"/>
    <x v="1"/>
    <x v="3"/>
    <n v="2"/>
    <n v="22"/>
    <n v="21"/>
    <s v="mauvaise note"/>
  </r>
  <r>
    <x v="5"/>
    <x v="0"/>
    <x v="1"/>
    <x v="3"/>
    <n v="2"/>
    <n v="22"/>
    <n v="21"/>
    <s v="mauvaise note"/>
  </r>
  <r>
    <x v="6"/>
    <x v="1"/>
    <x v="1"/>
    <x v="3"/>
    <n v="2"/>
    <n v="22"/>
    <n v="21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0"/>
    <x v="0"/>
    <x v="1"/>
    <x v="4"/>
    <n v="3"/>
    <n v="36"/>
    <n v="35"/>
    <s v="mauvaise note"/>
  </r>
  <r>
    <x v="1"/>
    <x v="0"/>
    <x v="1"/>
    <x v="4"/>
    <n v="3"/>
    <n v="36"/>
    <n v="35"/>
    <s v="mauvaise note"/>
  </r>
  <r>
    <x v="1"/>
    <x v="0"/>
    <x v="0"/>
    <x v="4"/>
    <n v="3"/>
    <n v="36"/>
    <n v="35"/>
    <s v="mauvaise note"/>
  </r>
  <r>
    <x v="0"/>
    <x v="0"/>
    <x v="1"/>
    <x v="4"/>
    <n v="3"/>
    <n v="36"/>
    <n v="35"/>
    <s v="mauvais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7"/>
    <x v="1"/>
    <x v="1"/>
    <x v="5"/>
    <n v="2"/>
    <n v="26"/>
    <n v="25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2"/>
    <x v="0"/>
    <x v="0"/>
    <x v="6"/>
    <n v="2"/>
    <n v="28"/>
    <n v="27"/>
    <s v="bonne note"/>
  </r>
  <r>
    <x v="0"/>
    <x v="0"/>
    <x v="0"/>
    <x v="6"/>
    <n v="3"/>
    <n v="42"/>
    <n v="41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5"/>
    <x v="0"/>
    <x v="1"/>
    <x v="7"/>
    <n v="2"/>
    <n v="30"/>
    <n v="29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8"/>
    <x v="2"/>
    <x v="0"/>
    <x v="8"/>
    <n v="1"/>
    <n v="19"/>
    <n v="18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  <r>
    <x v="5"/>
    <x v="0"/>
    <x v="1"/>
    <x v="9"/>
    <n v="2"/>
    <n v="40"/>
    <n v="39"/>
    <s v="bonne no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2DA6BC-A9E0-834F-AC59-2720583AB51F}" name="Tableau croisé dynamique4" cacheId="16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B7" firstHeaderRow="1" firstDataRow="1" firstDataCol="1"/>
  <pivotFields count="9">
    <pivotField showAll="0">
      <items count="10">
        <item x="7"/>
        <item x="6"/>
        <item x="5"/>
        <item x="1"/>
        <item x="4"/>
        <item x="2"/>
        <item x="3"/>
        <item x="0"/>
        <item x="8"/>
        <item t="default"/>
      </items>
    </pivotField>
    <pivotField axis="axisRow" showAll="0">
      <items count="4">
        <item x="0"/>
        <item x="2"/>
        <item x="1"/>
        <item t="default"/>
      </items>
    </pivotField>
    <pivotField showAll="0"/>
    <pivotField dataFiel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showAll="0"/>
    <pivotField showAll="0">
      <items count="8">
        <item x="6"/>
        <item x="4"/>
        <item x="1"/>
        <item x="2"/>
        <item x="3"/>
        <item x="0"/>
        <item x="5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Moyenne de note" fld="3" subtotal="average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378545-A10A-FF4A-A4D3-B782B659FC08}" name="Tableau croisé dynamique5" cacheId="16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B6" firstHeaderRow="1" firstDataRow="1" firstDataCol="1"/>
  <pivotFields count="9">
    <pivotField showAll="0">
      <items count="10">
        <item x="7"/>
        <item x="6"/>
        <item x="5"/>
        <item x="1"/>
        <item x="4"/>
        <item x="2"/>
        <item x="3"/>
        <item x="0"/>
        <item x="8"/>
        <item t="default"/>
      </items>
    </pivotField>
    <pivotField showAll="0"/>
    <pivotField axis="axisRow" showAll="0">
      <items count="3">
        <item x="0"/>
        <item x="1"/>
        <item t="default"/>
      </items>
    </pivotField>
    <pivotField dataFiel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showAll="0"/>
    <pivotField showAll="0">
      <items count="8">
        <item x="6"/>
        <item x="4"/>
        <item x="1"/>
        <item x="2"/>
        <item x="3"/>
        <item x="0"/>
        <item x="5"/>
        <item t="default"/>
      </items>
    </pivotField>
  </pivotFields>
  <rowFields count="1">
    <field x="2"/>
  </rowFields>
  <rowItems count="3">
    <i>
      <x/>
    </i>
    <i>
      <x v="1"/>
    </i>
    <i t="grand">
      <x/>
    </i>
  </rowItems>
  <colItems count="1">
    <i/>
  </colItems>
  <dataFields count="1">
    <dataField name="Moyenne de note" fld="3" subtotal="average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3D4189-9E29-CF48-89DD-3F46DBA24FBA}" name="Tableau croisé dynamique6" cacheId="16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C20" firstHeaderRow="0" firstDataRow="1" firstDataCol="1"/>
  <pivotFields count="9">
    <pivotField axis="axisRow" showAll="0">
      <items count="10">
        <item x="7"/>
        <item x="6"/>
        <item x="5"/>
        <item x="1"/>
        <item x="4"/>
        <item x="2"/>
        <item x="3"/>
        <item x="0"/>
        <item x="8"/>
        <item t="default"/>
      </items>
    </pivotField>
    <pivotField showAll="0"/>
    <pivotField showAll="0"/>
    <pivotField dataFiel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showAll="0"/>
    <pivotField axis="axisRow" showAll="0">
      <items count="8">
        <item n="Langues" x="6"/>
        <item x="4"/>
        <item x="1"/>
        <item x="2"/>
        <item x="3"/>
        <item x="0"/>
        <item x="5"/>
        <item t="default"/>
      </items>
    </pivotField>
  </pivotFields>
  <rowFields count="2">
    <field x="8"/>
    <field x="0"/>
  </rowFields>
  <rowItems count="17">
    <i>
      <x/>
    </i>
    <i r="1">
      <x/>
    </i>
    <i r="1">
      <x v="1"/>
    </i>
    <i r="1">
      <x v="4"/>
    </i>
    <i>
      <x v="1"/>
    </i>
    <i r="1">
      <x v="2"/>
    </i>
    <i>
      <x v="2"/>
    </i>
    <i r="1">
      <x v="3"/>
    </i>
    <i>
      <x v="3"/>
    </i>
    <i r="1">
      <x v="5"/>
    </i>
    <i>
      <x v="4"/>
    </i>
    <i r="1">
      <x v="6"/>
    </i>
    <i>
      <x v="5"/>
    </i>
    <i r="1">
      <x v="7"/>
    </i>
    <i>
      <x v="6"/>
    </i>
    <i r="1"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Max. de note" fld="3" subtotal="max" baseField="0" baseItem="0"/>
    <dataField name="Min. de note" fld="3" subtotal="min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3B74FB-9047-B047-9ED9-893BD499EEB4}" name="Tableau1" displayName="Tableau1" ref="A1:H721" totalsRowShown="0" headerRowDxfId="2">
  <autoFilter ref="A1:H721" xr:uid="{A3D1D411-13E1-3F4C-85EC-5A0AA671A511}"/>
  <tableColumns count="8">
    <tableColumn id="1" xr3:uid="{FDF03C8B-3BED-384E-A7E1-BBE097686B98}" name="matiere" dataDxfId="8"/>
    <tableColumn id="2" xr3:uid="{C7DEDE6E-9D85-A244-9397-F04B66CDD3F8}" name="type" dataDxfId="7"/>
    <tableColumn id="3" xr3:uid="{2B3847F3-9097-324F-B4E3-A5F4BCD24E9C}" name="semestre" dataDxfId="6"/>
    <tableColumn id="4" xr3:uid="{3233A79E-A856-EE4D-AE46-4E4E07000F81}" name="note" dataDxfId="5"/>
    <tableColumn id="5" xr3:uid="{BB7F1A54-883C-B148-9587-6CA4F4EBF128}" name="coef" dataDxfId="4"/>
    <tableColumn id="6" xr3:uid="{3A81AD43-B58C-244E-BAA2-4753B10E0B89}" name="notes x coef" dataDxfId="3">
      <calculatedColumnFormula>PRODUCT(D2,E2)</calculatedColumnFormula>
    </tableColumn>
    <tableColumn id="7" xr3:uid="{53FC6DF2-F954-4D43-83CB-E6B35687AFF0}" name="total avec malus">
      <calculatedColumnFormula>SUM(F2,-Analyse!$B$4)</calculatedColumnFormula>
    </tableColumn>
    <tableColumn id="8" xr3:uid="{E542AC31-7FB0-8A47-93FC-58D4637EDFAE}" name="appréciation">
      <calculatedColumnFormula>IF(D2&gt;=13,"bonne note","mauvaise note")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tabColor theme="9"/>
  </sheetPr>
  <dimension ref="A1:H725"/>
  <sheetViews>
    <sheetView tabSelected="1" zoomScale="150" zoomScaleNormal="150" workbookViewId="0">
      <selection activeCell="I7" sqref="I7"/>
    </sheetView>
  </sheetViews>
  <sheetFormatPr baseColWidth="10" defaultRowHeight="16" x14ac:dyDescent="0.2"/>
  <cols>
    <col min="1" max="1" width="9.5" bestFit="1" customWidth="1"/>
    <col min="2" max="2" width="13.33203125" bestFit="1" customWidth="1"/>
    <col min="3" max="3" width="10.33203125" bestFit="1" customWidth="1"/>
    <col min="4" max="4" width="6.1640625" customWidth="1"/>
    <col min="5" max="5" width="6" customWidth="1"/>
    <col min="6" max="6" width="12.5" customWidth="1"/>
    <col min="7" max="7" width="16" customWidth="1"/>
    <col min="8" max="8" width="12.83203125" customWidth="1"/>
    <col min="10" max="10" width="31" bestFit="1" customWidth="1"/>
    <col min="11" max="11" width="12.83203125" bestFit="1" customWidth="1"/>
  </cols>
  <sheetData>
    <row r="1" spans="1:8" ht="17" thickBot="1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13" t="s">
        <v>21</v>
      </c>
      <c r="G1" s="13" t="s">
        <v>27</v>
      </c>
      <c r="H1" s="13" t="s">
        <v>32</v>
      </c>
    </row>
    <row r="2" spans="1:8" ht="17" thickTop="1" x14ac:dyDescent="0.2">
      <c r="A2" s="4" t="s">
        <v>6</v>
      </c>
      <c r="B2" s="5" t="s">
        <v>12</v>
      </c>
      <c r="C2" s="5" t="s">
        <v>9</v>
      </c>
      <c r="D2" s="5">
        <v>7</v>
      </c>
      <c r="E2" s="6">
        <v>3</v>
      </c>
      <c r="F2" s="14">
        <f>PRODUCT(D2,E2)</f>
        <v>21</v>
      </c>
      <c r="G2">
        <f>SUM(F2,-Analyse!$B$4)</f>
        <v>20</v>
      </c>
      <c r="H2" t="str">
        <f>IF(D2&gt;=13,"bonne note","mauvaise note")</f>
        <v>mauvaise note</v>
      </c>
    </row>
    <row r="3" spans="1:8" x14ac:dyDescent="0.2">
      <c r="A3" s="4" t="s">
        <v>15</v>
      </c>
      <c r="B3" s="5" t="s">
        <v>12</v>
      </c>
      <c r="C3" s="5" t="s">
        <v>9</v>
      </c>
      <c r="D3" s="5">
        <v>7</v>
      </c>
      <c r="E3" s="6">
        <v>3</v>
      </c>
      <c r="F3" s="14">
        <f t="shared" ref="F3:F66" si="0">PRODUCT(D3,E3)</f>
        <v>21</v>
      </c>
      <c r="G3">
        <f>SUM(F3,-Analyse!$B$4)</f>
        <v>20</v>
      </c>
      <c r="H3" t="str">
        <f t="shared" ref="H3:H66" si="1">IF(D3&gt;=13,"bonne note","mauvaise note")</f>
        <v>mauvaise note</v>
      </c>
    </row>
    <row r="4" spans="1:8" x14ac:dyDescent="0.2">
      <c r="A4" s="4" t="s">
        <v>6</v>
      </c>
      <c r="B4" s="5" t="s">
        <v>12</v>
      </c>
      <c r="C4" s="5" t="s">
        <v>9</v>
      </c>
      <c r="D4" s="5">
        <v>7</v>
      </c>
      <c r="E4" s="6">
        <v>3</v>
      </c>
      <c r="F4" s="14">
        <f t="shared" si="0"/>
        <v>21</v>
      </c>
      <c r="G4">
        <f>SUM(F4,-Analyse!$B$4)</f>
        <v>20</v>
      </c>
      <c r="H4" t="str">
        <f t="shared" si="1"/>
        <v>mauvaise note</v>
      </c>
    </row>
    <row r="5" spans="1:8" x14ac:dyDescent="0.2">
      <c r="A5" s="4" t="s">
        <v>6</v>
      </c>
      <c r="B5" s="5" t="s">
        <v>12</v>
      </c>
      <c r="C5" s="5" t="s">
        <v>9</v>
      </c>
      <c r="D5" s="5">
        <v>7</v>
      </c>
      <c r="E5" s="6">
        <v>3</v>
      </c>
      <c r="F5" s="14">
        <f t="shared" si="0"/>
        <v>21</v>
      </c>
      <c r="G5">
        <f>SUM(F5,-Analyse!$B$4)</f>
        <v>20</v>
      </c>
      <c r="H5" t="str">
        <f t="shared" si="1"/>
        <v>mauvaise note</v>
      </c>
    </row>
    <row r="6" spans="1:8" x14ac:dyDescent="0.2">
      <c r="A6" s="4" t="s">
        <v>15</v>
      </c>
      <c r="B6" s="5" t="s">
        <v>12</v>
      </c>
      <c r="C6" s="5" t="s">
        <v>9</v>
      </c>
      <c r="D6" s="5">
        <v>7</v>
      </c>
      <c r="E6" s="6">
        <v>3</v>
      </c>
      <c r="F6" s="14">
        <f t="shared" si="0"/>
        <v>21</v>
      </c>
      <c r="G6">
        <f>SUM(F6,-Analyse!$B$4)</f>
        <v>20</v>
      </c>
      <c r="H6" t="str">
        <f t="shared" si="1"/>
        <v>mauvaise note</v>
      </c>
    </row>
    <row r="7" spans="1:8" x14ac:dyDescent="0.2">
      <c r="A7" s="4" t="s">
        <v>6</v>
      </c>
      <c r="B7" s="5" t="s">
        <v>12</v>
      </c>
      <c r="C7" s="5" t="s">
        <v>9</v>
      </c>
      <c r="D7" s="5">
        <v>7</v>
      </c>
      <c r="E7" s="6">
        <v>3</v>
      </c>
      <c r="F7" s="14">
        <f t="shared" si="0"/>
        <v>21</v>
      </c>
      <c r="G7">
        <f>SUM(F7,-Analyse!$B$4)</f>
        <v>20</v>
      </c>
      <c r="H7" t="str">
        <f t="shared" si="1"/>
        <v>mauvaise note</v>
      </c>
    </row>
    <row r="8" spans="1:8" x14ac:dyDescent="0.2">
      <c r="A8" s="4" t="s">
        <v>6</v>
      </c>
      <c r="B8" s="5" t="s">
        <v>12</v>
      </c>
      <c r="C8" s="5" t="s">
        <v>9</v>
      </c>
      <c r="D8" s="5">
        <v>7</v>
      </c>
      <c r="E8" s="6">
        <v>3</v>
      </c>
      <c r="F8" s="14">
        <f>PRODUCT(D8,E8)</f>
        <v>21</v>
      </c>
      <c r="G8">
        <f>SUM(F8,-Analyse!$B$4)</f>
        <v>20</v>
      </c>
      <c r="H8" t="str">
        <f t="shared" si="1"/>
        <v>mauvaise note</v>
      </c>
    </row>
    <row r="9" spans="1:8" x14ac:dyDescent="0.2">
      <c r="A9" s="4" t="s">
        <v>15</v>
      </c>
      <c r="B9" s="5" t="s">
        <v>12</v>
      </c>
      <c r="C9" s="5" t="s">
        <v>9</v>
      </c>
      <c r="D9" s="5">
        <v>7</v>
      </c>
      <c r="E9" s="6">
        <v>3</v>
      </c>
      <c r="F9" s="14">
        <f t="shared" si="0"/>
        <v>21</v>
      </c>
      <c r="G9">
        <f>SUM(F9,-Analyse!$B$4)</f>
        <v>20</v>
      </c>
      <c r="H9" t="str">
        <f t="shared" si="1"/>
        <v>mauvaise note</v>
      </c>
    </row>
    <row r="10" spans="1:8" x14ac:dyDescent="0.2">
      <c r="A10" s="4" t="s">
        <v>6</v>
      </c>
      <c r="B10" s="5" t="s">
        <v>12</v>
      </c>
      <c r="C10" s="5" t="s">
        <v>9</v>
      </c>
      <c r="D10" s="5">
        <v>7</v>
      </c>
      <c r="E10" s="6">
        <v>3</v>
      </c>
      <c r="F10" s="14">
        <f t="shared" si="0"/>
        <v>21</v>
      </c>
      <c r="G10">
        <f>SUM(F10,-Analyse!$B$4)</f>
        <v>20</v>
      </c>
      <c r="H10" t="str">
        <f t="shared" si="1"/>
        <v>mauvaise note</v>
      </c>
    </row>
    <row r="11" spans="1:8" x14ac:dyDescent="0.2">
      <c r="A11" s="4" t="s">
        <v>6</v>
      </c>
      <c r="B11" s="5" t="s">
        <v>12</v>
      </c>
      <c r="C11" s="5" t="s">
        <v>9</v>
      </c>
      <c r="D11" s="5">
        <v>7</v>
      </c>
      <c r="E11" s="6">
        <v>3</v>
      </c>
      <c r="F11" s="14">
        <f t="shared" si="0"/>
        <v>21</v>
      </c>
      <c r="G11">
        <f>SUM(F11,-Analyse!$B$4)</f>
        <v>20</v>
      </c>
      <c r="H11" t="str">
        <f t="shared" si="1"/>
        <v>mauvaise note</v>
      </c>
    </row>
    <row r="12" spans="1:8" x14ac:dyDescent="0.2">
      <c r="A12" s="4" t="s">
        <v>15</v>
      </c>
      <c r="B12" s="5" t="s">
        <v>12</v>
      </c>
      <c r="C12" s="5" t="s">
        <v>9</v>
      </c>
      <c r="D12" s="5">
        <v>7</v>
      </c>
      <c r="E12" s="6">
        <v>3</v>
      </c>
      <c r="F12" s="14">
        <f t="shared" si="0"/>
        <v>21</v>
      </c>
      <c r="G12">
        <f>SUM(F12,-Analyse!$B$4)</f>
        <v>20</v>
      </c>
      <c r="H12" t="str">
        <f t="shared" si="1"/>
        <v>mauvaise note</v>
      </c>
    </row>
    <row r="13" spans="1:8" x14ac:dyDescent="0.2">
      <c r="A13" s="4" t="s">
        <v>6</v>
      </c>
      <c r="B13" s="5" t="s">
        <v>12</v>
      </c>
      <c r="C13" s="5" t="s">
        <v>9</v>
      </c>
      <c r="D13" s="5">
        <v>7</v>
      </c>
      <c r="E13" s="6">
        <v>3</v>
      </c>
      <c r="F13" s="14">
        <f t="shared" si="0"/>
        <v>21</v>
      </c>
      <c r="G13">
        <f>SUM(F13,-Analyse!$B$4)</f>
        <v>20</v>
      </c>
      <c r="H13" t="str">
        <f t="shared" si="1"/>
        <v>mauvaise note</v>
      </c>
    </row>
    <row r="14" spans="1:8" x14ac:dyDescent="0.2">
      <c r="A14" s="4" t="s">
        <v>6</v>
      </c>
      <c r="B14" s="5" t="s">
        <v>12</v>
      </c>
      <c r="C14" s="5" t="s">
        <v>9</v>
      </c>
      <c r="D14" s="5">
        <v>7</v>
      </c>
      <c r="E14" s="6">
        <v>3</v>
      </c>
      <c r="F14" s="14">
        <f t="shared" si="0"/>
        <v>21</v>
      </c>
      <c r="G14">
        <f>SUM(F14,-Analyse!$B$4)</f>
        <v>20</v>
      </c>
      <c r="H14" t="str">
        <f t="shared" si="1"/>
        <v>mauvaise note</v>
      </c>
    </row>
    <row r="15" spans="1:8" x14ac:dyDescent="0.2">
      <c r="A15" s="4" t="s">
        <v>15</v>
      </c>
      <c r="B15" s="5" t="s">
        <v>12</v>
      </c>
      <c r="C15" s="5" t="s">
        <v>9</v>
      </c>
      <c r="D15" s="5">
        <v>7</v>
      </c>
      <c r="E15" s="6">
        <v>3</v>
      </c>
      <c r="F15" s="14">
        <f t="shared" si="0"/>
        <v>21</v>
      </c>
      <c r="G15">
        <f>SUM(F15,-Analyse!$B$4)</f>
        <v>20</v>
      </c>
      <c r="H15" t="str">
        <f t="shared" si="1"/>
        <v>mauvaise note</v>
      </c>
    </row>
    <row r="16" spans="1:8" x14ac:dyDescent="0.2">
      <c r="A16" s="4" t="s">
        <v>6</v>
      </c>
      <c r="B16" s="5" t="s">
        <v>12</v>
      </c>
      <c r="C16" s="5" t="s">
        <v>9</v>
      </c>
      <c r="D16" s="5">
        <v>7</v>
      </c>
      <c r="E16" s="6">
        <v>3</v>
      </c>
      <c r="F16" s="14">
        <f t="shared" si="0"/>
        <v>21</v>
      </c>
      <c r="G16">
        <f>SUM(F16,-Analyse!$B$4)</f>
        <v>20</v>
      </c>
      <c r="H16" t="str">
        <f t="shared" si="1"/>
        <v>mauvaise note</v>
      </c>
    </row>
    <row r="17" spans="1:8" x14ac:dyDescent="0.2">
      <c r="A17" s="4" t="s">
        <v>6</v>
      </c>
      <c r="B17" s="5" t="s">
        <v>12</v>
      </c>
      <c r="C17" s="5" t="s">
        <v>9</v>
      </c>
      <c r="D17" s="5">
        <v>7</v>
      </c>
      <c r="E17" s="6">
        <v>3</v>
      </c>
      <c r="F17" s="14">
        <f t="shared" si="0"/>
        <v>21</v>
      </c>
      <c r="G17">
        <f>SUM(F17,-Analyse!$B$4)</f>
        <v>20</v>
      </c>
      <c r="H17" t="str">
        <f t="shared" si="1"/>
        <v>mauvaise note</v>
      </c>
    </row>
    <row r="18" spans="1:8" x14ac:dyDescent="0.2">
      <c r="A18" s="4" t="s">
        <v>15</v>
      </c>
      <c r="B18" s="5" t="s">
        <v>12</v>
      </c>
      <c r="C18" s="5" t="s">
        <v>9</v>
      </c>
      <c r="D18" s="5">
        <v>7</v>
      </c>
      <c r="E18" s="6">
        <v>3</v>
      </c>
      <c r="F18" s="14">
        <f t="shared" si="0"/>
        <v>21</v>
      </c>
      <c r="G18">
        <f>SUM(F18,-Analyse!$B$4)</f>
        <v>20</v>
      </c>
      <c r="H18" t="str">
        <f t="shared" si="1"/>
        <v>mauvaise note</v>
      </c>
    </row>
    <row r="19" spans="1:8" x14ac:dyDescent="0.2">
      <c r="A19" s="4" t="s">
        <v>6</v>
      </c>
      <c r="B19" s="5" t="s">
        <v>12</v>
      </c>
      <c r="C19" s="5" t="s">
        <v>9</v>
      </c>
      <c r="D19" s="5">
        <v>7</v>
      </c>
      <c r="E19" s="6">
        <v>3</v>
      </c>
      <c r="F19" s="14">
        <f t="shared" si="0"/>
        <v>21</v>
      </c>
      <c r="G19">
        <f>SUM(F19,-Analyse!$B$4)</f>
        <v>20</v>
      </c>
      <c r="H19" t="str">
        <f t="shared" si="1"/>
        <v>mauvaise note</v>
      </c>
    </row>
    <row r="20" spans="1:8" x14ac:dyDescent="0.2">
      <c r="A20" s="4" t="s">
        <v>6</v>
      </c>
      <c r="B20" s="5" t="s">
        <v>12</v>
      </c>
      <c r="C20" s="5" t="s">
        <v>9</v>
      </c>
      <c r="D20" s="5">
        <v>7</v>
      </c>
      <c r="E20" s="6">
        <v>3</v>
      </c>
      <c r="F20" s="14">
        <f t="shared" si="0"/>
        <v>21</v>
      </c>
      <c r="G20">
        <f>SUM(F20,-Analyse!$B$4)</f>
        <v>20</v>
      </c>
      <c r="H20" t="str">
        <f t="shared" si="1"/>
        <v>mauvaise note</v>
      </c>
    </row>
    <row r="21" spans="1:8" x14ac:dyDescent="0.2">
      <c r="A21" s="4" t="s">
        <v>15</v>
      </c>
      <c r="B21" s="5" t="s">
        <v>12</v>
      </c>
      <c r="C21" s="5" t="s">
        <v>9</v>
      </c>
      <c r="D21" s="5">
        <v>7</v>
      </c>
      <c r="E21" s="6">
        <v>3</v>
      </c>
      <c r="F21" s="14">
        <f t="shared" si="0"/>
        <v>21</v>
      </c>
      <c r="G21">
        <f>SUM(F21,-Analyse!$B$4)</f>
        <v>20</v>
      </c>
      <c r="H21" t="str">
        <f t="shared" si="1"/>
        <v>mauvaise note</v>
      </c>
    </row>
    <row r="22" spans="1:8" x14ac:dyDescent="0.2">
      <c r="A22" s="4" t="s">
        <v>6</v>
      </c>
      <c r="B22" s="5" t="s">
        <v>12</v>
      </c>
      <c r="C22" s="5" t="s">
        <v>9</v>
      </c>
      <c r="D22" s="5">
        <v>7</v>
      </c>
      <c r="E22" s="6">
        <v>3</v>
      </c>
      <c r="F22" s="14">
        <f t="shared" si="0"/>
        <v>21</v>
      </c>
      <c r="G22">
        <f>SUM(F22,-Analyse!$B$4)</f>
        <v>20</v>
      </c>
      <c r="H22" t="str">
        <f t="shared" si="1"/>
        <v>mauvaise note</v>
      </c>
    </row>
    <row r="23" spans="1:8" x14ac:dyDescent="0.2">
      <c r="A23" s="4" t="s">
        <v>6</v>
      </c>
      <c r="B23" s="5" t="s">
        <v>12</v>
      </c>
      <c r="C23" s="5" t="s">
        <v>9</v>
      </c>
      <c r="D23" s="5">
        <v>7</v>
      </c>
      <c r="E23" s="6">
        <v>3</v>
      </c>
      <c r="F23" s="14">
        <f t="shared" si="0"/>
        <v>21</v>
      </c>
      <c r="G23">
        <f>SUM(F23,-Analyse!$B$4)</f>
        <v>20</v>
      </c>
      <c r="H23" t="str">
        <f t="shared" si="1"/>
        <v>mauvaise note</v>
      </c>
    </row>
    <row r="24" spans="1:8" x14ac:dyDescent="0.2">
      <c r="A24" s="4" t="s">
        <v>15</v>
      </c>
      <c r="B24" s="5" t="s">
        <v>12</v>
      </c>
      <c r="C24" s="5" t="s">
        <v>9</v>
      </c>
      <c r="D24" s="5">
        <v>7</v>
      </c>
      <c r="E24" s="6">
        <v>3</v>
      </c>
      <c r="F24" s="14">
        <f t="shared" si="0"/>
        <v>21</v>
      </c>
      <c r="G24">
        <f>SUM(F24,-Analyse!$B$4)</f>
        <v>20</v>
      </c>
      <c r="H24" t="str">
        <f t="shared" si="1"/>
        <v>mauvaise note</v>
      </c>
    </row>
    <row r="25" spans="1:8" x14ac:dyDescent="0.2">
      <c r="A25" s="4" t="s">
        <v>6</v>
      </c>
      <c r="B25" s="5" t="s">
        <v>12</v>
      </c>
      <c r="C25" s="5" t="s">
        <v>9</v>
      </c>
      <c r="D25" s="5">
        <v>7</v>
      </c>
      <c r="E25" s="6">
        <v>3</v>
      </c>
      <c r="F25" s="14">
        <f t="shared" si="0"/>
        <v>21</v>
      </c>
      <c r="G25">
        <f>SUM(F25,-Analyse!$B$4)</f>
        <v>20</v>
      </c>
      <c r="H25" t="str">
        <f t="shared" si="1"/>
        <v>mauvaise note</v>
      </c>
    </row>
    <row r="26" spans="1:8" x14ac:dyDescent="0.2">
      <c r="A26" s="4" t="s">
        <v>6</v>
      </c>
      <c r="B26" s="5" t="s">
        <v>12</v>
      </c>
      <c r="C26" s="5" t="s">
        <v>9</v>
      </c>
      <c r="D26" s="5">
        <v>7</v>
      </c>
      <c r="E26" s="6">
        <v>3</v>
      </c>
      <c r="F26" s="14">
        <f t="shared" si="0"/>
        <v>21</v>
      </c>
      <c r="G26">
        <f>SUM(F26,-Analyse!$B$4)</f>
        <v>20</v>
      </c>
      <c r="H26" t="str">
        <f t="shared" si="1"/>
        <v>mauvaise note</v>
      </c>
    </row>
    <row r="27" spans="1:8" x14ac:dyDescent="0.2">
      <c r="A27" s="4" t="s">
        <v>15</v>
      </c>
      <c r="B27" s="5" t="s">
        <v>12</v>
      </c>
      <c r="C27" s="5" t="s">
        <v>9</v>
      </c>
      <c r="D27" s="5">
        <v>7</v>
      </c>
      <c r="E27" s="6">
        <v>3</v>
      </c>
      <c r="F27" s="14">
        <f t="shared" si="0"/>
        <v>21</v>
      </c>
      <c r="G27">
        <f>SUM(F27,-Analyse!$B$4)</f>
        <v>20</v>
      </c>
      <c r="H27" t="str">
        <f t="shared" si="1"/>
        <v>mauvaise note</v>
      </c>
    </row>
    <row r="28" spans="1:8" x14ac:dyDescent="0.2">
      <c r="A28" s="4" t="s">
        <v>6</v>
      </c>
      <c r="B28" s="5" t="s">
        <v>12</v>
      </c>
      <c r="C28" s="5" t="s">
        <v>9</v>
      </c>
      <c r="D28" s="5">
        <v>7</v>
      </c>
      <c r="E28" s="6">
        <v>3</v>
      </c>
      <c r="F28" s="14">
        <f t="shared" si="0"/>
        <v>21</v>
      </c>
      <c r="G28">
        <f>SUM(F28,-Analyse!$B$4)</f>
        <v>20</v>
      </c>
      <c r="H28" t="str">
        <f t="shared" si="1"/>
        <v>mauvaise note</v>
      </c>
    </row>
    <row r="29" spans="1:8" x14ac:dyDescent="0.2">
      <c r="A29" s="4" t="s">
        <v>6</v>
      </c>
      <c r="B29" s="5" t="s">
        <v>12</v>
      </c>
      <c r="C29" s="5" t="s">
        <v>9</v>
      </c>
      <c r="D29" s="5">
        <v>7</v>
      </c>
      <c r="E29" s="6">
        <v>3</v>
      </c>
      <c r="F29" s="14">
        <f t="shared" si="0"/>
        <v>21</v>
      </c>
      <c r="G29">
        <f>SUM(F29,-Analyse!$B$4)</f>
        <v>20</v>
      </c>
      <c r="H29" t="str">
        <f t="shared" si="1"/>
        <v>mauvaise note</v>
      </c>
    </row>
    <row r="30" spans="1:8" x14ac:dyDescent="0.2">
      <c r="A30" s="4" t="s">
        <v>15</v>
      </c>
      <c r="B30" s="5" t="s">
        <v>12</v>
      </c>
      <c r="C30" s="5" t="s">
        <v>9</v>
      </c>
      <c r="D30" s="5">
        <v>7</v>
      </c>
      <c r="E30" s="6">
        <v>3</v>
      </c>
      <c r="F30" s="14">
        <f t="shared" si="0"/>
        <v>21</v>
      </c>
      <c r="G30">
        <f>SUM(F30,-Analyse!$B$4)</f>
        <v>20</v>
      </c>
      <c r="H30" t="str">
        <f t="shared" si="1"/>
        <v>mauvaise note</v>
      </c>
    </row>
    <row r="31" spans="1:8" x14ac:dyDescent="0.2">
      <c r="A31" s="19" t="s">
        <v>6</v>
      </c>
      <c r="B31" s="20" t="s">
        <v>12</v>
      </c>
      <c r="C31" s="20" t="s">
        <v>9</v>
      </c>
      <c r="D31" s="20">
        <v>7</v>
      </c>
      <c r="E31" s="21">
        <v>3</v>
      </c>
      <c r="F31" s="14">
        <f t="shared" si="0"/>
        <v>21</v>
      </c>
      <c r="G31">
        <f>SUM(F31,-Analyse!$B$4)</f>
        <v>20</v>
      </c>
      <c r="H31" t="str">
        <f t="shared" si="1"/>
        <v>mauvaise note</v>
      </c>
    </row>
    <row r="32" spans="1:8" x14ac:dyDescent="0.2">
      <c r="A32" s="4" t="s">
        <v>6</v>
      </c>
      <c r="B32" s="5" t="s">
        <v>12</v>
      </c>
      <c r="C32" s="5" t="s">
        <v>9</v>
      </c>
      <c r="D32" s="5">
        <v>7</v>
      </c>
      <c r="E32" s="6">
        <v>3</v>
      </c>
      <c r="F32" s="14">
        <f t="shared" si="0"/>
        <v>21</v>
      </c>
      <c r="G32">
        <f>SUM(F32,-Analyse!$B$4)</f>
        <v>20</v>
      </c>
      <c r="H32" t="str">
        <f t="shared" si="1"/>
        <v>mauvaise note</v>
      </c>
    </row>
    <row r="33" spans="1:8" x14ac:dyDescent="0.2">
      <c r="A33" s="4" t="s">
        <v>15</v>
      </c>
      <c r="B33" s="5" t="s">
        <v>12</v>
      </c>
      <c r="C33" s="5" t="s">
        <v>9</v>
      </c>
      <c r="D33" s="5">
        <v>7</v>
      </c>
      <c r="E33" s="6">
        <v>3</v>
      </c>
      <c r="F33" s="14">
        <f t="shared" si="0"/>
        <v>21</v>
      </c>
      <c r="G33">
        <f>SUM(F33,-Analyse!$B$4)</f>
        <v>20</v>
      </c>
      <c r="H33" t="str">
        <f t="shared" si="1"/>
        <v>mauvaise note</v>
      </c>
    </row>
    <row r="34" spans="1:8" x14ac:dyDescent="0.2">
      <c r="A34" s="4" t="s">
        <v>6</v>
      </c>
      <c r="B34" s="5" t="s">
        <v>12</v>
      </c>
      <c r="C34" s="5" t="s">
        <v>9</v>
      </c>
      <c r="D34" s="5">
        <v>7</v>
      </c>
      <c r="E34" s="6">
        <v>3</v>
      </c>
      <c r="F34" s="14">
        <f t="shared" si="0"/>
        <v>21</v>
      </c>
      <c r="G34">
        <f>SUM(F34,-Analyse!$B$4)</f>
        <v>20</v>
      </c>
      <c r="H34" t="str">
        <f t="shared" si="1"/>
        <v>mauvaise note</v>
      </c>
    </row>
    <row r="35" spans="1:8" x14ac:dyDescent="0.2">
      <c r="A35" s="4" t="s">
        <v>6</v>
      </c>
      <c r="B35" s="5" t="s">
        <v>12</v>
      </c>
      <c r="C35" s="5" t="s">
        <v>9</v>
      </c>
      <c r="D35" s="5">
        <v>7</v>
      </c>
      <c r="E35" s="6">
        <v>3</v>
      </c>
      <c r="F35" s="14">
        <f t="shared" si="0"/>
        <v>21</v>
      </c>
      <c r="G35">
        <f>SUM(F35,-Analyse!$B$4)</f>
        <v>20</v>
      </c>
      <c r="H35" t="str">
        <f t="shared" si="1"/>
        <v>mauvaise note</v>
      </c>
    </row>
    <row r="36" spans="1:8" x14ac:dyDescent="0.2">
      <c r="A36" s="4" t="s">
        <v>15</v>
      </c>
      <c r="B36" s="5" t="s">
        <v>12</v>
      </c>
      <c r="C36" s="5" t="s">
        <v>9</v>
      </c>
      <c r="D36" s="5">
        <v>7</v>
      </c>
      <c r="E36" s="6">
        <v>3</v>
      </c>
      <c r="F36" s="14">
        <f t="shared" si="0"/>
        <v>21</v>
      </c>
      <c r="G36">
        <f>SUM(F36,-Analyse!$B$4)</f>
        <v>20</v>
      </c>
      <c r="H36" t="str">
        <f t="shared" si="1"/>
        <v>mauvaise note</v>
      </c>
    </row>
    <row r="37" spans="1:8" x14ac:dyDescent="0.2">
      <c r="A37" s="4" t="s">
        <v>6</v>
      </c>
      <c r="B37" s="5" t="s">
        <v>12</v>
      </c>
      <c r="C37" s="5" t="s">
        <v>9</v>
      </c>
      <c r="D37" s="5">
        <v>7</v>
      </c>
      <c r="E37" s="6">
        <v>3</v>
      </c>
      <c r="F37" s="14">
        <f t="shared" si="0"/>
        <v>21</v>
      </c>
      <c r="G37">
        <f>SUM(F37,-Analyse!$B$4)</f>
        <v>20</v>
      </c>
      <c r="H37" t="str">
        <f t="shared" si="1"/>
        <v>mauvaise note</v>
      </c>
    </row>
    <row r="38" spans="1:8" x14ac:dyDescent="0.2">
      <c r="A38" s="4" t="s">
        <v>6</v>
      </c>
      <c r="B38" s="5" t="s">
        <v>12</v>
      </c>
      <c r="C38" s="5" t="s">
        <v>9</v>
      </c>
      <c r="D38" s="5">
        <v>7</v>
      </c>
      <c r="E38" s="6">
        <v>3</v>
      </c>
      <c r="F38" s="14">
        <f t="shared" si="0"/>
        <v>21</v>
      </c>
      <c r="G38">
        <f>SUM(F38,-Analyse!$B$4)</f>
        <v>20</v>
      </c>
      <c r="H38" t="str">
        <f t="shared" si="1"/>
        <v>mauvaise note</v>
      </c>
    </row>
    <row r="39" spans="1:8" x14ac:dyDescent="0.2">
      <c r="A39" s="4" t="s">
        <v>15</v>
      </c>
      <c r="B39" s="5" t="s">
        <v>12</v>
      </c>
      <c r="C39" s="5" t="s">
        <v>9</v>
      </c>
      <c r="D39" s="5">
        <v>7</v>
      </c>
      <c r="E39" s="6">
        <v>3</v>
      </c>
      <c r="F39" s="14">
        <f t="shared" si="0"/>
        <v>21</v>
      </c>
      <c r="G39">
        <f>SUM(F39,-Analyse!$B$4)</f>
        <v>20</v>
      </c>
      <c r="H39" t="str">
        <f t="shared" si="1"/>
        <v>mauvaise note</v>
      </c>
    </row>
    <row r="40" spans="1:8" x14ac:dyDescent="0.2">
      <c r="A40" s="4" t="s">
        <v>6</v>
      </c>
      <c r="B40" s="5" t="s">
        <v>12</v>
      </c>
      <c r="C40" s="5" t="s">
        <v>9</v>
      </c>
      <c r="D40" s="5">
        <v>7</v>
      </c>
      <c r="E40" s="6">
        <v>3</v>
      </c>
      <c r="F40" s="14">
        <f t="shared" si="0"/>
        <v>21</v>
      </c>
      <c r="G40">
        <f>SUM(F40,-Analyse!$B$4)</f>
        <v>20</v>
      </c>
      <c r="H40" t="str">
        <f t="shared" si="1"/>
        <v>mauvaise note</v>
      </c>
    </row>
    <row r="41" spans="1:8" x14ac:dyDescent="0.2">
      <c r="A41" s="4" t="s">
        <v>6</v>
      </c>
      <c r="B41" s="5" t="s">
        <v>12</v>
      </c>
      <c r="C41" s="5" t="s">
        <v>9</v>
      </c>
      <c r="D41" s="5">
        <v>7</v>
      </c>
      <c r="E41" s="6">
        <v>3</v>
      </c>
      <c r="F41" s="14">
        <f t="shared" si="0"/>
        <v>21</v>
      </c>
      <c r="G41">
        <f>SUM(F41,-Analyse!$B$4)</f>
        <v>20</v>
      </c>
      <c r="H41" t="str">
        <f t="shared" si="1"/>
        <v>mauvaise note</v>
      </c>
    </row>
    <row r="42" spans="1:8" x14ac:dyDescent="0.2">
      <c r="A42" s="4" t="s">
        <v>15</v>
      </c>
      <c r="B42" s="5" t="s">
        <v>12</v>
      </c>
      <c r="C42" s="5" t="s">
        <v>9</v>
      </c>
      <c r="D42" s="5">
        <v>7</v>
      </c>
      <c r="E42" s="6">
        <v>3</v>
      </c>
      <c r="F42" s="14">
        <f t="shared" si="0"/>
        <v>21</v>
      </c>
      <c r="G42">
        <f>SUM(F42,-Analyse!$B$4)</f>
        <v>20</v>
      </c>
      <c r="H42" t="str">
        <f t="shared" si="1"/>
        <v>mauvaise note</v>
      </c>
    </row>
    <row r="43" spans="1:8" x14ac:dyDescent="0.2">
      <c r="A43" s="4" t="s">
        <v>6</v>
      </c>
      <c r="B43" s="5" t="s">
        <v>12</v>
      </c>
      <c r="C43" s="5" t="s">
        <v>9</v>
      </c>
      <c r="D43" s="5">
        <v>7</v>
      </c>
      <c r="E43" s="6">
        <v>3</v>
      </c>
      <c r="F43" s="14">
        <f t="shared" si="0"/>
        <v>21</v>
      </c>
      <c r="G43">
        <f>SUM(F43,-Analyse!$B$4)</f>
        <v>20</v>
      </c>
      <c r="H43" t="str">
        <f t="shared" si="1"/>
        <v>mauvaise note</v>
      </c>
    </row>
    <row r="44" spans="1:8" x14ac:dyDescent="0.2">
      <c r="A44" s="4" t="s">
        <v>6</v>
      </c>
      <c r="B44" s="5" t="s">
        <v>12</v>
      </c>
      <c r="C44" s="5" t="s">
        <v>9</v>
      </c>
      <c r="D44" s="5">
        <v>7</v>
      </c>
      <c r="E44" s="6">
        <v>3</v>
      </c>
      <c r="F44" s="14">
        <f t="shared" si="0"/>
        <v>21</v>
      </c>
      <c r="G44">
        <f>SUM(F44,-Analyse!$B$4)</f>
        <v>20</v>
      </c>
      <c r="H44" t="str">
        <f t="shared" si="1"/>
        <v>mauvaise note</v>
      </c>
    </row>
    <row r="45" spans="1:8" x14ac:dyDescent="0.2">
      <c r="A45" s="4" t="s">
        <v>15</v>
      </c>
      <c r="B45" s="5" t="s">
        <v>12</v>
      </c>
      <c r="C45" s="5" t="s">
        <v>9</v>
      </c>
      <c r="D45" s="5">
        <v>7</v>
      </c>
      <c r="E45" s="6">
        <v>3</v>
      </c>
      <c r="F45" s="14">
        <f t="shared" si="0"/>
        <v>21</v>
      </c>
      <c r="G45">
        <f>SUM(F45,-Analyse!$B$4)</f>
        <v>20</v>
      </c>
      <c r="H45" t="str">
        <f t="shared" si="1"/>
        <v>mauvaise note</v>
      </c>
    </row>
    <row r="46" spans="1:8" x14ac:dyDescent="0.2">
      <c r="A46" s="4" t="s">
        <v>6</v>
      </c>
      <c r="B46" s="5" t="s">
        <v>12</v>
      </c>
      <c r="C46" s="5" t="s">
        <v>9</v>
      </c>
      <c r="D46" s="5">
        <v>7</v>
      </c>
      <c r="E46" s="6">
        <v>3</v>
      </c>
      <c r="F46" s="14">
        <f t="shared" si="0"/>
        <v>21</v>
      </c>
      <c r="G46">
        <f>SUM(F46,-Analyse!$B$4)</f>
        <v>20</v>
      </c>
      <c r="H46" t="str">
        <f t="shared" si="1"/>
        <v>mauvaise note</v>
      </c>
    </row>
    <row r="47" spans="1:8" x14ac:dyDescent="0.2">
      <c r="A47" s="4" t="s">
        <v>6</v>
      </c>
      <c r="B47" s="5" t="s">
        <v>12</v>
      </c>
      <c r="C47" s="5" t="s">
        <v>9</v>
      </c>
      <c r="D47" s="5">
        <v>7</v>
      </c>
      <c r="E47" s="6">
        <v>3</v>
      </c>
      <c r="F47" s="14">
        <f t="shared" si="0"/>
        <v>21</v>
      </c>
      <c r="G47">
        <f>SUM(F47,-Analyse!$B$4)</f>
        <v>20</v>
      </c>
      <c r="H47" t="str">
        <f t="shared" si="1"/>
        <v>mauvaise note</v>
      </c>
    </row>
    <row r="48" spans="1:8" x14ac:dyDescent="0.2">
      <c r="A48" s="4" t="s">
        <v>15</v>
      </c>
      <c r="B48" s="5" t="s">
        <v>12</v>
      </c>
      <c r="C48" s="5" t="s">
        <v>9</v>
      </c>
      <c r="D48" s="5">
        <v>7</v>
      </c>
      <c r="E48" s="6">
        <v>3</v>
      </c>
      <c r="F48" s="14">
        <f t="shared" si="0"/>
        <v>21</v>
      </c>
      <c r="G48">
        <f>SUM(F48,-Analyse!$B$4)</f>
        <v>20</v>
      </c>
      <c r="H48" t="str">
        <f t="shared" si="1"/>
        <v>mauvaise note</v>
      </c>
    </row>
    <row r="49" spans="1:8" x14ac:dyDescent="0.2">
      <c r="A49" s="4" t="s">
        <v>6</v>
      </c>
      <c r="B49" s="5" t="s">
        <v>12</v>
      </c>
      <c r="C49" s="5" t="s">
        <v>9</v>
      </c>
      <c r="D49" s="5">
        <v>7</v>
      </c>
      <c r="E49" s="6">
        <v>3</v>
      </c>
      <c r="F49" s="14">
        <f t="shared" si="0"/>
        <v>21</v>
      </c>
      <c r="G49">
        <f>SUM(F49,-Analyse!$B$4)</f>
        <v>20</v>
      </c>
      <c r="H49" t="str">
        <f t="shared" si="1"/>
        <v>mauvaise note</v>
      </c>
    </row>
    <row r="50" spans="1:8" x14ac:dyDescent="0.2">
      <c r="A50" s="4" t="s">
        <v>6</v>
      </c>
      <c r="B50" s="5" t="s">
        <v>12</v>
      </c>
      <c r="C50" s="5" t="s">
        <v>9</v>
      </c>
      <c r="D50" s="5">
        <v>7</v>
      </c>
      <c r="E50" s="6">
        <v>3</v>
      </c>
      <c r="F50" s="14">
        <f t="shared" si="0"/>
        <v>21</v>
      </c>
      <c r="G50">
        <f>SUM(F50,-Analyse!$B$4)</f>
        <v>20</v>
      </c>
      <c r="H50" t="str">
        <f t="shared" si="1"/>
        <v>mauvaise note</v>
      </c>
    </row>
    <row r="51" spans="1:8" x14ac:dyDescent="0.2">
      <c r="A51" s="4" t="s">
        <v>15</v>
      </c>
      <c r="B51" s="5" t="s">
        <v>12</v>
      </c>
      <c r="C51" s="5" t="s">
        <v>9</v>
      </c>
      <c r="D51" s="5">
        <v>7</v>
      </c>
      <c r="E51" s="6">
        <v>3</v>
      </c>
      <c r="F51" s="14">
        <f t="shared" si="0"/>
        <v>21</v>
      </c>
      <c r="G51">
        <f>SUM(F51,-Analyse!$B$4)</f>
        <v>20</v>
      </c>
      <c r="H51" t="str">
        <f t="shared" si="1"/>
        <v>mauvaise note</v>
      </c>
    </row>
    <row r="52" spans="1:8" x14ac:dyDescent="0.2">
      <c r="A52" s="4" t="s">
        <v>6</v>
      </c>
      <c r="B52" s="5" t="s">
        <v>12</v>
      </c>
      <c r="C52" s="5" t="s">
        <v>9</v>
      </c>
      <c r="D52" s="5">
        <v>7</v>
      </c>
      <c r="E52" s="6">
        <v>3</v>
      </c>
      <c r="F52" s="14">
        <f t="shared" si="0"/>
        <v>21</v>
      </c>
      <c r="G52">
        <f>SUM(F52,-Analyse!$B$4)</f>
        <v>20</v>
      </c>
      <c r="H52" t="str">
        <f t="shared" si="1"/>
        <v>mauvaise note</v>
      </c>
    </row>
    <row r="53" spans="1:8" x14ac:dyDescent="0.2">
      <c r="A53" s="4" t="s">
        <v>6</v>
      </c>
      <c r="B53" s="5" t="s">
        <v>12</v>
      </c>
      <c r="C53" s="5" t="s">
        <v>9</v>
      </c>
      <c r="D53" s="5">
        <v>7</v>
      </c>
      <c r="E53" s="6">
        <v>3</v>
      </c>
      <c r="F53" s="14">
        <f t="shared" si="0"/>
        <v>21</v>
      </c>
      <c r="G53">
        <f>SUM(F53,-Analyse!$B$4)</f>
        <v>20</v>
      </c>
      <c r="H53" t="str">
        <f t="shared" si="1"/>
        <v>mauvaise note</v>
      </c>
    </row>
    <row r="54" spans="1:8" x14ac:dyDescent="0.2">
      <c r="A54" s="4" t="s">
        <v>15</v>
      </c>
      <c r="B54" s="5" t="s">
        <v>12</v>
      </c>
      <c r="C54" s="5" t="s">
        <v>9</v>
      </c>
      <c r="D54" s="5">
        <v>7</v>
      </c>
      <c r="E54" s="6">
        <v>3</v>
      </c>
      <c r="F54" s="14">
        <f t="shared" si="0"/>
        <v>21</v>
      </c>
      <c r="G54">
        <f>SUM(F54,-Analyse!$B$4)</f>
        <v>20</v>
      </c>
      <c r="H54" t="str">
        <f t="shared" si="1"/>
        <v>mauvaise note</v>
      </c>
    </row>
    <row r="55" spans="1:8" x14ac:dyDescent="0.2">
      <c r="A55" s="4" t="s">
        <v>6</v>
      </c>
      <c r="B55" s="5" t="s">
        <v>12</v>
      </c>
      <c r="C55" s="5" t="s">
        <v>9</v>
      </c>
      <c r="D55" s="5">
        <v>7</v>
      </c>
      <c r="E55" s="6">
        <v>3</v>
      </c>
      <c r="F55" s="14">
        <f t="shared" si="0"/>
        <v>21</v>
      </c>
      <c r="G55">
        <f>SUM(F55,-Analyse!$B$4)</f>
        <v>20</v>
      </c>
      <c r="H55" t="str">
        <f t="shared" si="1"/>
        <v>mauvaise note</v>
      </c>
    </row>
    <row r="56" spans="1:8" x14ac:dyDescent="0.2">
      <c r="A56" s="4" t="s">
        <v>6</v>
      </c>
      <c r="B56" s="5" t="s">
        <v>12</v>
      </c>
      <c r="C56" s="5" t="s">
        <v>9</v>
      </c>
      <c r="D56" s="5">
        <v>7</v>
      </c>
      <c r="E56" s="6">
        <v>3</v>
      </c>
      <c r="F56" s="14">
        <f t="shared" si="0"/>
        <v>21</v>
      </c>
      <c r="G56">
        <f>SUM(F56,-Analyse!$B$4)</f>
        <v>20</v>
      </c>
      <c r="H56" t="str">
        <f t="shared" si="1"/>
        <v>mauvaise note</v>
      </c>
    </row>
    <row r="57" spans="1:8" x14ac:dyDescent="0.2">
      <c r="A57" s="4" t="s">
        <v>15</v>
      </c>
      <c r="B57" s="5" t="s">
        <v>12</v>
      </c>
      <c r="C57" s="5" t="s">
        <v>9</v>
      </c>
      <c r="D57" s="5">
        <v>7</v>
      </c>
      <c r="E57" s="6">
        <v>3</v>
      </c>
      <c r="F57" s="14">
        <f t="shared" si="0"/>
        <v>21</v>
      </c>
      <c r="G57">
        <f>SUM(F57,-Analyse!$B$4)</f>
        <v>20</v>
      </c>
      <c r="H57" t="str">
        <f t="shared" si="1"/>
        <v>mauvaise note</v>
      </c>
    </row>
    <row r="58" spans="1:8" x14ac:dyDescent="0.2">
      <c r="A58" s="4" t="s">
        <v>6</v>
      </c>
      <c r="B58" s="5" t="s">
        <v>12</v>
      </c>
      <c r="C58" s="5" t="s">
        <v>9</v>
      </c>
      <c r="D58" s="5">
        <v>7</v>
      </c>
      <c r="E58" s="6">
        <v>3</v>
      </c>
      <c r="F58" s="14">
        <f t="shared" si="0"/>
        <v>21</v>
      </c>
      <c r="G58">
        <f>SUM(F58,-Analyse!$B$4)</f>
        <v>20</v>
      </c>
      <c r="H58" t="str">
        <f t="shared" si="1"/>
        <v>mauvaise note</v>
      </c>
    </row>
    <row r="59" spans="1:8" x14ac:dyDescent="0.2">
      <c r="A59" s="4" t="s">
        <v>6</v>
      </c>
      <c r="B59" s="5" t="s">
        <v>12</v>
      </c>
      <c r="C59" s="5" t="s">
        <v>9</v>
      </c>
      <c r="D59" s="5">
        <v>7</v>
      </c>
      <c r="E59" s="6">
        <v>3</v>
      </c>
      <c r="F59" s="14">
        <f t="shared" si="0"/>
        <v>21</v>
      </c>
      <c r="G59">
        <f>SUM(F59,-Analyse!$B$4)</f>
        <v>20</v>
      </c>
      <c r="H59" t="str">
        <f t="shared" si="1"/>
        <v>mauvaise note</v>
      </c>
    </row>
    <row r="60" spans="1:8" x14ac:dyDescent="0.2">
      <c r="A60" s="4" t="s">
        <v>15</v>
      </c>
      <c r="B60" s="5" t="s">
        <v>12</v>
      </c>
      <c r="C60" s="5" t="s">
        <v>9</v>
      </c>
      <c r="D60" s="5">
        <v>7</v>
      </c>
      <c r="E60" s="6">
        <v>3</v>
      </c>
      <c r="F60" s="14">
        <f t="shared" si="0"/>
        <v>21</v>
      </c>
      <c r="G60">
        <f>SUM(F60,-Analyse!$B$4)</f>
        <v>20</v>
      </c>
      <c r="H60" t="str">
        <f t="shared" si="1"/>
        <v>mauvaise note</v>
      </c>
    </row>
    <row r="61" spans="1:8" x14ac:dyDescent="0.2">
      <c r="A61" s="19" t="s">
        <v>6</v>
      </c>
      <c r="B61" s="20" t="s">
        <v>12</v>
      </c>
      <c r="C61" s="20" t="s">
        <v>9</v>
      </c>
      <c r="D61" s="20">
        <v>7</v>
      </c>
      <c r="E61" s="21">
        <v>3</v>
      </c>
      <c r="F61" s="14">
        <f t="shared" si="0"/>
        <v>21</v>
      </c>
      <c r="G61">
        <f>SUM(F61,-Analyse!$B$4)</f>
        <v>20</v>
      </c>
      <c r="H61" t="str">
        <f t="shared" si="1"/>
        <v>mauvaise note</v>
      </c>
    </row>
    <row r="62" spans="1:8" x14ac:dyDescent="0.2">
      <c r="A62" s="4" t="s">
        <v>6</v>
      </c>
      <c r="B62" s="5" t="s">
        <v>12</v>
      </c>
      <c r="C62" s="5" t="s">
        <v>9</v>
      </c>
      <c r="D62" s="5">
        <v>7</v>
      </c>
      <c r="E62" s="6">
        <v>3</v>
      </c>
      <c r="F62" s="14">
        <f t="shared" si="0"/>
        <v>21</v>
      </c>
      <c r="G62">
        <f>SUM(F62,-Analyse!$B$4)</f>
        <v>20</v>
      </c>
      <c r="H62" t="str">
        <f t="shared" si="1"/>
        <v>mauvaise note</v>
      </c>
    </row>
    <row r="63" spans="1:8" x14ac:dyDescent="0.2">
      <c r="A63" s="4" t="s">
        <v>15</v>
      </c>
      <c r="B63" s="5" t="s">
        <v>12</v>
      </c>
      <c r="C63" s="5" t="s">
        <v>9</v>
      </c>
      <c r="D63" s="5">
        <v>7</v>
      </c>
      <c r="E63" s="6">
        <v>3</v>
      </c>
      <c r="F63" s="14">
        <f t="shared" si="0"/>
        <v>21</v>
      </c>
      <c r="G63">
        <f>SUM(F63,-Analyse!$B$4)</f>
        <v>20</v>
      </c>
      <c r="H63" t="str">
        <f t="shared" si="1"/>
        <v>mauvaise note</v>
      </c>
    </row>
    <row r="64" spans="1:8" x14ac:dyDescent="0.2">
      <c r="A64" s="4" t="s">
        <v>6</v>
      </c>
      <c r="B64" s="5" t="s">
        <v>12</v>
      </c>
      <c r="C64" s="5" t="s">
        <v>9</v>
      </c>
      <c r="D64" s="5">
        <v>7</v>
      </c>
      <c r="E64" s="6">
        <v>3</v>
      </c>
      <c r="F64" s="14">
        <f t="shared" si="0"/>
        <v>21</v>
      </c>
      <c r="G64">
        <f>SUM(F64,-Analyse!$B$4)</f>
        <v>20</v>
      </c>
      <c r="H64" t="str">
        <f t="shared" si="1"/>
        <v>mauvaise note</v>
      </c>
    </row>
    <row r="65" spans="1:8" x14ac:dyDescent="0.2">
      <c r="A65" s="4" t="s">
        <v>6</v>
      </c>
      <c r="B65" s="5" t="s">
        <v>12</v>
      </c>
      <c r="C65" s="5" t="s">
        <v>9</v>
      </c>
      <c r="D65" s="5">
        <v>7</v>
      </c>
      <c r="E65" s="6">
        <v>3</v>
      </c>
      <c r="F65" s="14">
        <f t="shared" si="0"/>
        <v>21</v>
      </c>
      <c r="G65">
        <f>SUM(F65,-Analyse!$B$4)</f>
        <v>20</v>
      </c>
      <c r="H65" t="str">
        <f t="shared" si="1"/>
        <v>mauvaise note</v>
      </c>
    </row>
    <row r="66" spans="1:8" x14ac:dyDescent="0.2">
      <c r="A66" s="4" t="s">
        <v>15</v>
      </c>
      <c r="B66" s="5" t="s">
        <v>12</v>
      </c>
      <c r="C66" s="5" t="s">
        <v>9</v>
      </c>
      <c r="D66" s="5">
        <v>7</v>
      </c>
      <c r="E66" s="6">
        <v>3</v>
      </c>
      <c r="F66" s="14">
        <f t="shared" si="0"/>
        <v>21</v>
      </c>
      <c r="G66">
        <f>SUM(F66,-Analyse!$B$4)</f>
        <v>20</v>
      </c>
      <c r="H66" t="str">
        <f t="shared" si="1"/>
        <v>mauvaise note</v>
      </c>
    </row>
    <row r="67" spans="1:8" x14ac:dyDescent="0.2">
      <c r="A67" s="4" t="s">
        <v>6</v>
      </c>
      <c r="B67" s="5" t="s">
        <v>12</v>
      </c>
      <c r="C67" s="5" t="s">
        <v>9</v>
      </c>
      <c r="D67" s="5">
        <v>7</v>
      </c>
      <c r="E67" s="6">
        <v>3</v>
      </c>
      <c r="F67" s="14">
        <f t="shared" ref="F67:F130" si="2">PRODUCT(D67,E67)</f>
        <v>21</v>
      </c>
      <c r="G67">
        <f>SUM(F67,-Analyse!$B$4)</f>
        <v>20</v>
      </c>
      <c r="H67" t="str">
        <f t="shared" ref="H67:H130" si="3">IF(D67&gt;=13,"bonne note","mauvaise note")</f>
        <v>mauvaise note</v>
      </c>
    </row>
    <row r="68" spans="1:8" x14ac:dyDescent="0.2">
      <c r="A68" s="4" t="s">
        <v>6</v>
      </c>
      <c r="B68" s="5" t="s">
        <v>12</v>
      </c>
      <c r="C68" s="5" t="s">
        <v>9</v>
      </c>
      <c r="D68" s="5">
        <v>7</v>
      </c>
      <c r="E68" s="6">
        <v>3</v>
      </c>
      <c r="F68" s="14">
        <f t="shared" si="2"/>
        <v>21</v>
      </c>
      <c r="G68">
        <f>SUM(F68,-Analyse!$B$4)</f>
        <v>20</v>
      </c>
      <c r="H68" t="str">
        <f t="shared" si="3"/>
        <v>mauvaise note</v>
      </c>
    </row>
    <row r="69" spans="1:8" x14ac:dyDescent="0.2">
      <c r="A69" s="4" t="s">
        <v>15</v>
      </c>
      <c r="B69" s="5" t="s">
        <v>12</v>
      </c>
      <c r="C69" s="5" t="s">
        <v>9</v>
      </c>
      <c r="D69" s="5">
        <v>7</v>
      </c>
      <c r="E69" s="6">
        <v>3</v>
      </c>
      <c r="F69" s="14">
        <f t="shared" si="2"/>
        <v>21</v>
      </c>
      <c r="G69">
        <f>SUM(F69,-Analyse!$B$4)</f>
        <v>20</v>
      </c>
      <c r="H69" t="str">
        <f t="shared" si="3"/>
        <v>mauvaise note</v>
      </c>
    </row>
    <row r="70" spans="1:8" x14ac:dyDescent="0.2">
      <c r="A70" s="4" t="s">
        <v>6</v>
      </c>
      <c r="B70" s="5" t="s">
        <v>12</v>
      </c>
      <c r="C70" s="5" t="s">
        <v>9</v>
      </c>
      <c r="D70" s="5">
        <v>7</v>
      </c>
      <c r="E70" s="6">
        <v>3</v>
      </c>
      <c r="F70" s="14">
        <f t="shared" si="2"/>
        <v>21</v>
      </c>
      <c r="G70">
        <f>SUM(F70,-Analyse!$B$4)</f>
        <v>20</v>
      </c>
      <c r="H70" t="str">
        <f t="shared" si="3"/>
        <v>mauvaise note</v>
      </c>
    </row>
    <row r="71" spans="1:8" x14ac:dyDescent="0.2">
      <c r="A71" s="4" t="s">
        <v>6</v>
      </c>
      <c r="B71" s="5" t="s">
        <v>12</v>
      </c>
      <c r="C71" s="5" t="s">
        <v>9</v>
      </c>
      <c r="D71" s="5">
        <v>7</v>
      </c>
      <c r="E71" s="6">
        <v>3</v>
      </c>
      <c r="F71" s="14">
        <f t="shared" si="2"/>
        <v>21</v>
      </c>
      <c r="G71">
        <f>SUM(F71,-Analyse!$B$4)</f>
        <v>20</v>
      </c>
      <c r="H71" t="str">
        <f t="shared" si="3"/>
        <v>mauvaise note</v>
      </c>
    </row>
    <row r="72" spans="1:8" x14ac:dyDescent="0.2">
      <c r="A72" s="4" t="s">
        <v>15</v>
      </c>
      <c r="B72" s="5" t="s">
        <v>12</v>
      </c>
      <c r="C72" s="5" t="s">
        <v>9</v>
      </c>
      <c r="D72" s="5">
        <v>7</v>
      </c>
      <c r="E72" s="6">
        <v>3</v>
      </c>
      <c r="F72" s="14">
        <f t="shared" si="2"/>
        <v>21</v>
      </c>
      <c r="G72">
        <f>SUM(F72,-Analyse!$B$4)</f>
        <v>20</v>
      </c>
      <c r="H72" t="str">
        <f t="shared" si="3"/>
        <v>mauvaise note</v>
      </c>
    </row>
    <row r="73" spans="1:8" x14ac:dyDescent="0.2">
      <c r="A73" s="4" t="s">
        <v>6</v>
      </c>
      <c r="B73" s="5" t="s">
        <v>12</v>
      </c>
      <c r="C73" s="5" t="s">
        <v>9</v>
      </c>
      <c r="D73" s="5">
        <v>7</v>
      </c>
      <c r="E73" s="6">
        <v>3</v>
      </c>
      <c r="F73" s="14">
        <f t="shared" si="2"/>
        <v>21</v>
      </c>
      <c r="G73">
        <f>SUM(F73,-Analyse!$B$4)</f>
        <v>20</v>
      </c>
      <c r="H73" t="str">
        <f t="shared" si="3"/>
        <v>mauvaise note</v>
      </c>
    </row>
    <row r="74" spans="1:8" x14ac:dyDescent="0.2">
      <c r="A74" s="7" t="s">
        <v>6</v>
      </c>
      <c r="B74" s="8" t="s">
        <v>12</v>
      </c>
      <c r="C74" s="8" t="s">
        <v>10</v>
      </c>
      <c r="D74" s="8">
        <v>8</v>
      </c>
      <c r="E74" s="9">
        <v>3</v>
      </c>
      <c r="F74" s="14">
        <f t="shared" si="2"/>
        <v>24</v>
      </c>
      <c r="G74">
        <f>SUM(F74,-Analyse!$B$4)</f>
        <v>23</v>
      </c>
      <c r="H74" t="str">
        <f t="shared" si="3"/>
        <v>mauvaise note</v>
      </c>
    </row>
    <row r="75" spans="1:8" x14ac:dyDescent="0.2">
      <c r="A75" s="7" t="s">
        <v>6</v>
      </c>
      <c r="B75" s="8" t="s">
        <v>12</v>
      </c>
      <c r="C75" s="8" t="s">
        <v>10</v>
      </c>
      <c r="D75" s="8">
        <v>8</v>
      </c>
      <c r="E75" s="9">
        <v>3</v>
      </c>
      <c r="F75" s="14">
        <f t="shared" si="2"/>
        <v>24</v>
      </c>
      <c r="G75">
        <f>SUM(F75,-Analyse!$B$4)</f>
        <v>23</v>
      </c>
      <c r="H75" t="str">
        <f t="shared" si="3"/>
        <v>mauvaise note</v>
      </c>
    </row>
    <row r="76" spans="1:8" x14ac:dyDescent="0.2">
      <c r="A76" s="7" t="s">
        <v>6</v>
      </c>
      <c r="B76" s="8" t="s">
        <v>12</v>
      </c>
      <c r="C76" s="8" t="s">
        <v>10</v>
      </c>
      <c r="D76" s="8">
        <v>8</v>
      </c>
      <c r="E76" s="9">
        <v>3</v>
      </c>
      <c r="F76" s="14">
        <f t="shared" si="2"/>
        <v>24</v>
      </c>
      <c r="G76">
        <f>SUM(F76,-Analyse!$B$4)</f>
        <v>23</v>
      </c>
      <c r="H76" t="str">
        <f t="shared" si="3"/>
        <v>mauvaise note</v>
      </c>
    </row>
    <row r="77" spans="1:8" x14ac:dyDescent="0.2">
      <c r="A77" s="7" t="s">
        <v>6</v>
      </c>
      <c r="B77" s="8" t="s">
        <v>12</v>
      </c>
      <c r="C77" s="8" t="s">
        <v>10</v>
      </c>
      <c r="D77" s="8">
        <v>8</v>
      </c>
      <c r="E77" s="9">
        <v>3</v>
      </c>
      <c r="F77" s="14">
        <f t="shared" si="2"/>
        <v>24</v>
      </c>
      <c r="G77">
        <f>SUM(F77,-Analyse!$B$4)</f>
        <v>23</v>
      </c>
      <c r="H77" t="str">
        <f t="shared" si="3"/>
        <v>mauvaise note</v>
      </c>
    </row>
    <row r="78" spans="1:8" x14ac:dyDescent="0.2">
      <c r="A78" s="7" t="s">
        <v>6</v>
      </c>
      <c r="B78" s="8" t="s">
        <v>12</v>
      </c>
      <c r="C78" s="8" t="s">
        <v>10</v>
      </c>
      <c r="D78" s="8">
        <v>8</v>
      </c>
      <c r="E78" s="9">
        <v>3</v>
      </c>
      <c r="F78" s="14">
        <f t="shared" si="2"/>
        <v>24</v>
      </c>
      <c r="G78">
        <f>SUM(F78,-Analyse!$B$4)</f>
        <v>23</v>
      </c>
      <c r="H78" t="str">
        <f t="shared" si="3"/>
        <v>mauvaise note</v>
      </c>
    </row>
    <row r="79" spans="1:8" x14ac:dyDescent="0.2">
      <c r="A79" s="7" t="s">
        <v>6</v>
      </c>
      <c r="B79" s="8" t="s">
        <v>12</v>
      </c>
      <c r="C79" s="8" t="s">
        <v>10</v>
      </c>
      <c r="D79" s="8">
        <v>8</v>
      </c>
      <c r="E79" s="9">
        <v>3</v>
      </c>
      <c r="F79" s="14">
        <f t="shared" si="2"/>
        <v>24</v>
      </c>
      <c r="G79">
        <f>SUM(F79,-Analyse!$B$4)</f>
        <v>23</v>
      </c>
      <c r="H79" t="str">
        <f t="shared" si="3"/>
        <v>mauvaise note</v>
      </c>
    </row>
    <row r="80" spans="1:8" x14ac:dyDescent="0.2">
      <c r="A80" s="7" t="s">
        <v>6</v>
      </c>
      <c r="B80" s="8" t="s">
        <v>12</v>
      </c>
      <c r="C80" s="8" t="s">
        <v>10</v>
      </c>
      <c r="D80" s="8">
        <v>8</v>
      </c>
      <c r="E80" s="9">
        <v>3</v>
      </c>
      <c r="F80" s="14">
        <f t="shared" si="2"/>
        <v>24</v>
      </c>
      <c r="G80">
        <f>SUM(F80,-Analyse!$B$4)</f>
        <v>23</v>
      </c>
      <c r="H80" t="str">
        <f t="shared" si="3"/>
        <v>mauvaise note</v>
      </c>
    </row>
    <row r="81" spans="1:8" x14ac:dyDescent="0.2">
      <c r="A81" s="7" t="s">
        <v>6</v>
      </c>
      <c r="B81" s="8" t="s">
        <v>12</v>
      </c>
      <c r="C81" s="8" t="s">
        <v>10</v>
      </c>
      <c r="D81" s="8">
        <v>8</v>
      </c>
      <c r="E81" s="9">
        <v>3</v>
      </c>
      <c r="F81" s="14">
        <f t="shared" si="2"/>
        <v>24</v>
      </c>
      <c r="G81">
        <f>SUM(F81,-Analyse!$B$4)</f>
        <v>23</v>
      </c>
      <c r="H81" t="str">
        <f t="shared" si="3"/>
        <v>mauvaise note</v>
      </c>
    </row>
    <row r="82" spans="1:8" x14ac:dyDescent="0.2">
      <c r="A82" s="7" t="s">
        <v>6</v>
      </c>
      <c r="B82" s="8" t="s">
        <v>12</v>
      </c>
      <c r="C82" s="8" t="s">
        <v>10</v>
      </c>
      <c r="D82" s="8">
        <v>8</v>
      </c>
      <c r="E82" s="9">
        <v>3</v>
      </c>
      <c r="F82" s="14">
        <f t="shared" si="2"/>
        <v>24</v>
      </c>
      <c r="G82">
        <f>SUM(F82,-Analyse!$B$4)</f>
        <v>23</v>
      </c>
      <c r="H82" t="str">
        <f t="shared" si="3"/>
        <v>mauvaise note</v>
      </c>
    </row>
    <row r="83" spans="1:8" x14ac:dyDescent="0.2">
      <c r="A83" s="7" t="s">
        <v>6</v>
      </c>
      <c r="B83" s="8" t="s">
        <v>12</v>
      </c>
      <c r="C83" s="8" t="s">
        <v>10</v>
      </c>
      <c r="D83" s="8">
        <v>8</v>
      </c>
      <c r="E83" s="9">
        <v>3</v>
      </c>
      <c r="F83" s="14">
        <f t="shared" si="2"/>
        <v>24</v>
      </c>
      <c r="G83">
        <f>SUM(F83,-Analyse!$B$4)</f>
        <v>23</v>
      </c>
      <c r="H83" t="str">
        <f t="shared" si="3"/>
        <v>mauvaise note</v>
      </c>
    </row>
    <row r="84" spans="1:8" x14ac:dyDescent="0.2">
      <c r="A84" s="7" t="s">
        <v>6</v>
      </c>
      <c r="B84" s="8" t="s">
        <v>12</v>
      </c>
      <c r="C84" s="8" t="s">
        <v>10</v>
      </c>
      <c r="D84" s="8">
        <v>8</v>
      </c>
      <c r="E84" s="9">
        <v>3</v>
      </c>
      <c r="F84" s="14">
        <f t="shared" si="2"/>
        <v>24</v>
      </c>
      <c r="G84">
        <f>SUM(F84,-Analyse!$B$4)</f>
        <v>23</v>
      </c>
      <c r="H84" t="str">
        <f t="shared" si="3"/>
        <v>mauvaise note</v>
      </c>
    </row>
    <row r="85" spans="1:8" x14ac:dyDescent="0.2">
      <c r="A85" s="7" t="s">
        <v>6</v>
      </c>
      <c r="B85" s="8" t="s">
        <v>12</v>
      </c>
      <c r="C85" s="8" t="s">
        <v>10</v>
      </c>
      <c r="D85" s="8">
        <v>8</v>
      </c>
      <c r="E85" s="9">
        <v>3</v>
      </c>
      <c r="F85" s="14">
        <f t="shared" si="2"/>
        <v>24</v>
      </c>
      <c r="G85">
        <f>SUM(F85,-Analyse!$B$4)</f>
        <v>23</v>
      </c>
      <c r="H85" t="str">
        <f t="shared" si="3"/>
        <v>mauvaise note</v>
      </c>
    </row>
    <row r="86" spans="1:8" x14ac:dyDescent="0.2">
      <c r="A86" s="7" t="s">
        <v>6</v>
      </c>
      <c r="B86" s="8" t="s">
        <v>12</v>
      </c>
      <c r="C86" s="8" t="s">
        <v>10</v>
      </c>
      <c r="D86" s="8">
        <v>8</v>
      </c>
      <c r="E86" s="9">
        <v>3</v>
      </c>
      <c r="F86" s="14">
        <f t="shared" si="2"/>
        <v>24</v>
      </c>
      <c r="G86">
        <f>SUM(F86,-Analyse!$B$4)</f>
        <v>23</v>
      </c>
      <c r="H86" t="str">
        <f t="shared" si="3"/>
        <v>mauvaise note</v>
      </c>
    </row>
    <row r="87" spans="1:8" x14ac:dyDescent="0.2">
      <c r="A87" s="7" t="s">
        <v>6</v>
      </c>
      <c r="B87" s="8" t="s">
        <v>12</v>
      </c>
      <c r="C87" s="8" t="s">
        <v>10</v>
      </c>
      <c r="D87" s="8">
        <v>8</v>
      </c>
      <c r="E87" s="9">
        <v>3</v>
      </c>
      <c r="F87" s="14">
        <f t="shared" si="2"/>
        <v>24</v>
      </c>
      <c r="G87">
        <f>SUM(F87,-Analyse!$B$4)</f>
        <v>23</v>
      </c>
      <c r="H87" t="str">
        <f t="shared" si="3"/>
        <v>mauvaise note</v>
      </c>
    </row>
    <row r="88" spans="1:8" x14ac:dyDescent="0.2">
      <c r="A88" s="7" t="s">
        <v>6</v>
      </c>
      <c r="B88" s="8" t="s">
        <v>12</v>
      </c>
      <c r="C88" s="8" t="s">
        <v>10</v>
      </c>
      <c r="D88" s="8">
        <v>8</v>
      </c>
      <c r="E88" s="9">
        <v>3</v>
      </c>
      <c r="F88" s="14">
        <f t="shared" si="2"/>
        <v>24</v>
      </c>
      <c r="G88">
        <f>SUM(F88,-Analyse!$B$4)</f>
        <v>23</v>
      </c>
      <c r="H88" t="str">
        <f t="shared" si="3"/>
        <v>mauvaise note</v>
      </c>
    </row>
    <row r="89" spans="1:8" x14ac:dyDescent="0.2">
      <c r="A89" s="7" t="s">
        <v>6</v>
      </c>
      <c r="B89" s="8" t="s">
        <v>12</v>
      </c>
      <c r="C89" s="8" t="s">
        <v>10</v>
      </c>
      <c r="D89" s="8">
        <v>8</v>
      </c>
      <c r="E89" s="9">
        <v>3</v>
      </c>
      <c r="F89" s="14">
        <f t="shared" si="2"/>
        <v>24</v>
      </c>
      <c r="G89">
        <f>SUM(F89,-Analyse!$B$4)</f>
        <v>23</v>
      </c>
      <c r="H89" t="str">
        <f t="shared" si="3"/>
        <v>mauvaise note</v>
      </c>
    </row>
    <row r="90" spans="1:8" x14ac:dyDescent="0.2">
      <c r="A90" s="7" t="s">
        <v>6</v>
      </c>
      <c r="B90" s="8" t="s">
        <v>12</v>
      </c>
      <c r="C90" s="8" t="s">
        <v>10</v>
      </c>
      <c r="D90" s="8">
        <v>8</v>
      </c>
      <c r="E90" s="9">
        <v>3</v>
      </c>
      <c r="F90" s="14">
        <f t="shared" si="2"/>
        <v>24</v>
      </c>
      <c r="G90">
        <f>SUM(F90,-Analyse!$B$4)</f>
        <v>23</v>
      </c>
      <c r="H90" t="str">
        <f t="shared" si="3"/>
        <v>mauvaise note</v>
      </c>
    </row>
    <row r="91" spans="1:8" x14ac:dyDescent="0.2">
      <c r="A91" s="10" t="s">
        <v>6</v>
      </c>
      <c r="B91" s="11" t="s">
        <v>12</v>
      </c>
      <c r="C91" s="11" t="s">
        <v>10</v>
      </c>
      <c r="D91" s="11">
        <v>8</v>
      </c>
      <c r="E91" s="12">
        <v>3</v>
      </c>
      <c r="F91" s="14">
        <f t="shared" si="2"/>
        <v>24</v>
      </c>
      <c r="G91">
        <f>SUM(F91,-Analyse!$B$4)</f>
        <v>23</v>
      </c>
      <c r="H91" t="str">
        <f t="shared" si="3"/>
        <v>mauvaise note</v>
      </c>
    </row>
    <row r="92" spans="1:8" x14ac:dyDescent="0.2">
      <c r="A92" s="7" t="s">
        <v>6</v>
      </c>
      <c r="B92" s="8" t="s">
        <v>12</v>
      </c>
      <c r="C92" s="8" t="s">
        <v>10</v>
      </c>
      <c r="D92" s="8">
        <v>8</v>
      </c>
      <c r="E92" s="9">
        <v>3</v>
      </c>
      <c r="F92" s="14">
        <f t="shared" si="2"/>
        <v>24</v>
      </c>
      <c r="G92">
        <f>SUM(F92,-Analyse!$B$4)</f>
        <v>23</v>
      </c>
      <c r="H92" t="str">
        <f t="shared" si="3"/>
        <v>mauvaise note</v>
      </c>
    </row>
    <row r="93" spans="1:8" x14ac:dyDescent="0.2">
      <c r="A93" s="7" t="s">
        <v>6</v>
      </c>
      <c r="B93" s="8" t="s">
        <v>12</v>
      </c>
      <c r="C93" s="8" t="s">
        <v>10</v>
      </c>
      <c r="D93" s="8">
        <v>8</v>
      </c>
      <c r="E93" s="9">
        <v>3</v>
      </c>
      <c r="F93" s="14">
        <f t="shared" si="2"/>
        <v>24</v>
      </c>
      <c r="G93">
        <f>SUM(F93,-Analyse!$B$4)</f>
        <v>23</v>
      </c>
      <c r="H93" t="str">
        <f t="shared" si="3"/>
        <v>mauvaise note</v>
      </c>
    </row>
    <row r="94" spans="1:8" x14ac:dyDescent="0.2">
      <c r="A94" s="7" t="s">
        <v>6</v>
      </c>
      <c r="B94" s="8" t="s">
        <v>12</v>
      </c>
      <c r="C94" s="8" t="s">
        <v>10</v>
      </c>
      <c r="D94" s="8">
        <v>8</v>
      </c>
      <c r="E94" s="9">
        <v>3</v>
      </c>
      <c r="F94" s="14">
        <f t="shared" si="2"/>
        <v>24</v>
      </c>
      <c r="G94">
        <f>SUM(F94,-Analyse!$B$4)</f>
        <v>23</v>
      </c>
      <c r="H94" t="str">
        <f t="shared" si="3"/>
        <v>mauvaise note</v>
      </c>
    </row>
    <row r="95" spans="1:8" x14ac:dyDescent="0.2">
      <c r="A95" s="7" t="s">
        <v>6</v>
      </c>
      <c r="B95" s="8" t="s">
        <v>12</v>
      </c>
      <c r="C95" s="8" t="s">
        <v>10</v>
      </c>
      <c r="D95" s="8">
        <v>8</v>
      </c>
      <c r="E95" s="9">
        <v>3</v>
      </c>
      <c r="F95" s="14">
        <f t="shared" si="2"/>
        <v>24</v>
      </c>
      <c r="G95">
        <f>SUM(F95,-Analyse!$B$4)</f>
        <v>23</v>
      </c>
      <c r="H95" t="str">
        <f t="shared" si="3"/>
        <v>mauvaise note</v>
      </c>
    </row>
    <row r="96" spans="1:8" x14ac:dyDescent="0.2">
      <c r="A96" s="7" t="s">
        <v>6</v>
      </c>
      <c r="B96" s="8" t="s">
        <v>12</v>
      </c>
      <c r="C96" s="8" t="s">
        <v>10</v>
      </c>
      <c r="D96" s="8">
        <v>8</v>
      </c>
      <c r="E96" s="9">
        <v>3</v>
      </c>
      <c r="F96" s="14">
        <f t="shared" si="2"/>
        <v>24</v>
      </c>
      <c r="G96">
        <f>SUM(F96,-Analyse!$B$4)</f>
        <v>23</v>
      </c>
      <c r="H96" t="str">
        <f t="shared" si="3"/>
        <v>mauvaise note</v>
      </c>
    </row>
    <row r="97" spans="1:8" x14ac:dyDescent="0.2">
      <c r="A97" s="7" t="s">
        <v>6</v>
      </c>
      <c r="B97" s="8" t="s">
        <v>12</v>
      </c>
      <c r="C97" s="8" t="s">
        <v>10</v>
      </c>
      <c r="D97" s="8">
        <v>8</v>
      </c>
      <c r="E97" s="9">
        <v>3</v>
      </c>
      <c r="F97" s="14">
        <f t="shared" si="2"/>
        <v>24</v>
      </c>
      <c r="G97">
        <f>SUM(F97,-Analyse!$B$4)</f>
        <v>23</v>
      </c>
      <c r="H97" t="str">
        <f t="shared" si="3"/>
        <v>mauvaise note</v>
      </c>
    </row>
    <row r="98" spans="1:8" x14ac:dyDescent="0.2">
      <c r="A98" s="4" t="s">
        <v>5</v>
      </c>
      <c r="B98" s="5" t="s">
        <v>12</v>
      </c>
      <c r="C98" s="5" t="s">
        <v>9</v>
      </c>
      <c r="D98" s="5">
        <v>10</v>
      </c>
      <c r="E98" s="6">
        <v>2</v>
      </c>
      <c r="F98" s="14">
        <f t="shared" si="2"/>
        <v>20</v>
      </c>
      <c r="G98">
        <f>SUM(F98,-Analyse!$B$4)</f>
        <v>19</v>
      </c>
      <c r="H98" t="str">
        <f t="shared" si="3"/>
        <v>mauvaise note</v>
      </c>
    </row>
    <row r="99" spans="1:8" x14ac:dyDescent="0.2">
      <c r="A99" s="4" t="s">
        <v>5</v>
      </c>
      <c r="B99" s="5" t="s">
        <v>12</v>
      </c>
      <c r="C99" s="5" t="s">
        <v>9</v>
      </c>
      <c r="D99" s="5">
        <v>10</v>
      </c>
      <c r="E99" s="6">
        <v>2</v>
      </c>
      <c r="F99" s="14">
        <f t="shared" si="2"/>
        <v>20</v>
      </c>
      <c r="G99">
        <f>SUM(F99,-Analyse!$B$4)</f>
        <v>19</v>
      </c>
      <c r="H99" t="str">
        <f t="shared" si="3"/>
        <v>mauvaise note</v>
      </c>
    </row>
    <row r="100" spans="1:8" x14ac:dyDescent="0.2">
      <c r="A100" s="4" t="s">
        <v>5</v>
      </c>
      <c r="B100" s="5" t="s">
        <v>12</v>
      </c>
      <c r="C100" s="5" t="s">
        <v>9</v>
      </c>
      <c r="D100" s="5">
        <v>10</v>
      </c>
      <c r="E100" s="6">
        <v>2</v>
      </c>
      <c r="F100" s="14">
        <f t="shared" si="2"/>
        <v>20</v>
      </c>
      <c r="G100">
        <f>SUM(F100,-Analyse!$B$4)</f>
        <v>19</v>
      </c>
      <c r="H100" t="str">
        <f t="shared" si="3"/>
        <v>mauvaise note</v>
      </c>
    </row>
    <row r="101" spans="1:8" x14ac:dyDescent="0.2">
      <c r="A101" s="4" t="s">
        <v>5</v>
      </c>
      <c r="B101" s="5" t="s">
        <v>12</v>
      </c>
      <c r="C101" s="5" t="s">
        <v>9</v>
      </c>
      <c r="D101" s="5">
        <v>10</v>
      </c>
      <c r="E101" s="6">
        <v>2</v>
      </c>
      <c r="F101" s="14">
        <f t="shared" si="2"/>
        <v>20</v>
      </c>
      <c r="G101">
        <f>SUM(F101,-Analyse!$B$4)</f>
        <v>19</v>
      </c>
      <c r="H101" t="str">
        <f t="shared" si="3"/>
        <v>mauvaise note</v>
      </c>
    </row>
    <row r="102" spans="1:8" x14ac:dyDescent="0.2">
      <c r="A102" s="4" t="s">
        <v>5</v>
      </c>
      <c r="B102" s="5" t="s">
        <v>12</v>
      </c>
      <c r="C102" s="5" t="s">
        <v>9</v>
      </c>
      <c r="D102" s="5">
        <v>10</v>
      </c>
      <c r="E102" s="6">
        <v>2</v>
      </c>
      <c r="F102" s="14">
        <f t="shared" si="2"/>
        <v>20</v>
      </c>
      <c r="G102">
        <f>SUM(F102,-Analyse!$B$4)</f>
        <v>19</v>
      </c>
      <c r="H102" t="str">
        <f t="shared" si="3"/>
        <v>mauvaise note</v>
      </c>
    </row>
    <row r="103" spans="1:8" x14ac:dyDescent="0.2">
      <c r="A103" s="4" t="s">
        <v>5</v>
      </c>
      <c r="B103" s="5" t="s">
        <v>12</v>
      </c>
      <c r="C103" s="5" t="s">
        <v>9</v>
      </c>
      <c r="D103" s="5">
        <v>10</v>
      </c>
      <c r="E103" s="6">
        <v>2</v>
      </c>
      <c r="F103" s="14">
        <f t="shared" si="2"/>
        <v>20</v>
      </c>
      <c r="G103">
        <f>SUM(F103,-Analyse!$B$4)</f>
        <v>19</v>
      </c>
      <c r="H103" t="str">
        <f t="shared" si="3"/>
        <v>mauvaise note</v>
      </c>
    </row>
    <row r="104" spans="1:8" x14ac:dyDescent="0.2">
      <c r="A104" s="4" t="s">
        <v>5</v>
      </c>
      <c r="B104" s="5" t="s">
        <v>12</v>
      </c>
      <c r="C104" s="5" t="s">
        <v>9</v>
      </c>
      <c r="D104" s="5">
        <v>10</v>
      </c>
      <c r="E104" s="6">
        <v>2</v>
      </c>
      <c r="F104" s="14">
        <f t="shared" si="2"/>
        <v>20</v>
      </c>
      <c r="G104">
        <f>SUM(F104,-Analyse!$B$4)</f>
        <v>19</v>
      </c>
      <c r="H104" t="str">
        <f t="shared" si="3"/>
        <v>mauvaise note</v>
      </c>
    </row>
    <row r="105" spans="1:8" x14ac:dyDescent="0.2">
      <c r="A105" s="4" t="s">
        <v>5</v>
      </c>
      <c r="B105" s="5" t="s">
        <v>12</v>
      </c>
      <c r="C105" s="5" t="s">
        <v>9</v>
      </c>
      <c r="D105" s="5">
        <v>10</v>
      </c>
      <c r="E105" s="6">
        <v>2</v>
      </c>
      <c r="F105" s="14">
        <f t="shared" si="2"/>
        <v>20</v>
      </c>
      <c r="G105">
        <f>SUM(F105,-Analyse!$B$4)</f>
        <v>19</v>
      </c>
      <c r="H105" t="str">
        <f t="shared" si="3"/>
        <v>mauvaise note</v>
      </c>
    </row>
    <row r="106" spans="1:8" x14ac:dyDescent="0.2">
      <c r="A106" s="4" t="s">
        <v>5</v>
      </c>
      <c r="B106" s="5" t="s">
        <v>12</v>
      </c>
      <c r="C106" s="5" t="s">
        <v>9</v>
      </c>
      <c r="D106" s="5">
        <v>10</v>
      </c>
      <c r="E106" s="6">
        <v>2</v>
      </c>
      <c r="F106" s="14">
        <f t="shared" si="2"/>
        <v>20</v>
      </c>
      <c r="G106">
        <f>SUM(F106,-Analyse!$B$4)</f>
        <v>19</v>
      </c>
      <c r="H106" t="str">
        <f t="shared" si="3"/>
        <v>mauvaise note</v>
      </c>
    </row>
    <row r="107" spans="1:8" x14ac:dyDescent="0.2">
      <c r="A107" s="4" t="s">
        <v>5</v>
      </c>
      <c r="B107" s="5" t="s">
        <v>12</v>
      </c>
      <c r="C107" s="5" t="s">
        <v>9</v>
      </c>
      <c r="D107" s="5">
        <v>10</v>
      </c>
      <c r="E107" s="6">
        <v>2</v>
      </c>
      <c r="F107" s="14">
        <f t="shared" si="2"/>
        <v>20</v>
      </c>
      <c r="G107">
        <f>SUM(F107,-Analyse!$B$4)</f>
        <v>19</v>
      </c>
      <c r="H107" t="str">
        <f t="shared" si="3"/>
        <v>mauvaise note</v>
      </c>
    </row>
    <row r="108" spans="1:8" x14ac:dyDescent="0.2">
      <c r="A108" s="4" t="s">
        <v>5</v>
      </c>
      <c r="B108" s="5" t="s">
        <v>12</v>
      </c>
      <c r="C108" s="5" t="s">
        <v>9</v>
      </c>
      <c r="D108" s="5">
        <v>10</v>
      </c>
      <c r="E108" s="6">
        <v>2</v>
      </c>
      <c r="F108" s="14">
        <f t="shared" si="2"/>
        <v>20</v>
      </c>
      <c r="G108">
        <f>SUM(F108,-Analyse!$B$4)</f>
        <v>19</v>
      </c>
      <c r="H108" t="str">
        <f t="shared" si="3"/>
        <v>mauvaise note</v>
      </c>
    </row>
    <row r="109" spans="1:8" x14ac:dyDescent="0.2">
      <c r="A109" s="4" t="s">
        <v>5</v>
      </c>
      <c r="B109" s="5" t="s">
        <v>12</v>
      </c>
      <c r="C109" s="5" t="s">
        <v>9</v>
      </c>
      <c r="D109" s="5">
        <v>10</v>
      </c>
      <c r="E109" s="6">
        <v>2</v>
      </c>
      <c r="F109" s="14">
        <f t="shared" si="2"/>
        <v>20</v>
      </c>
      <c r="G109">
        <f>SUM(F109,-Analyse!$B$4)</f>
        <v>19</v>
      </c>
      <c r="H109" t="str">
        <f t="shared" si="3"/>
        <v>mauvaise note</v>
      </c>
    </row>
    <row r="110" spans="1:8" x14ac:dyDescent="0.2">
      <c r="A110" s="4" t="s">
        <v>5</v>
      </c>
      <c r="B110" s="5" t="s">
        <v>12</v>
      </c>
      <c r="C110" s="5" t="s">
        <v>9</v>
      </c>
      <c r="D110" s="5">
        <v>10</v>
      </c>
      <c r="E110" s="6">
        <v>2</v>
      </c>
      <c r="F110" s="14">
        <f t="shared" si="2"/>
        <v>20</v>
      </c>
      <c r="G110">
        <f>SUM(F110,-Analyse!$B$4)</f>
        <v>19</v>
      </c>
      <c r="H110" t="str">
        <f t="shared" si="3"/>
        <v>mauvaise note</v>
      </c>
    </row>
    <row r="111" spans="1:8" x14ac:dyDescent="0.2">
      <c r="A111" s="4" t="s">
        <v>5</v>
      </c>
      <c r="B111" s="5" t="s">
        <v>12</v>
      </c>
      <c r="C111" s="5" t="s">
        <v>9</v>
      </c>
      <c r="D111" s="5">
        <v>10</v>
      </c>
      <c r="E111" s="6">
        <v>2</v>
      </c>
      <c r="F111" s="14">
        <f t="shared" si="2"/>
        <v>20</v>
      </c>
      <c r="G111">
        <f>SUM(F111,-Analyse!$B$4)</f>
        <v>19</v>
      </c>
      <c r="H111" t="str">
        <f t="shared" si="3"/>
        <v>mauvaise note</v>
      </c>
    </row>
    <row r="112" spans="1:8" x14ac:dyDescent="0.2">
      <c r="A112" s="4" t="s">
        <v>5</v>
      </c>
      <c r="B112" s="5" t="s">
        <v>12</v>
      </c>
      <c r="C112" s="5" t="s">
        <v>9</v>
      </c>
      <c r="D112" s="5">
        <v>10</v>
      </c>
      <c r="E112" s="6">
        <v>2</v>
      </c>
      <c r="F112" s="14">
        <f t="shared" si="2"/>
        <v>20</v>
      </c>
      <c r="G112">
        <f>SUM(F112,-Analyse!$B$4)</f>
        <v>19</v>
      </c>
      <c r="H112" t="str">
        <f t="shared" si="3"/>
        <v>mauvaise note</v>
      </c>
    </row>
    <row r="113" spans="1:8" x14ac:dyDescent="0.2">
      <c r="A113" s="4" t="s">
        <v>5</v>
      </c>
      <c r="B113" s="5" t="s">
        <v>12</v>
      </c>
      <c r="C113" s="5" t="s">
        <v>9</v>
      </c>
      <c r="D113" s="5">
        <v>10</v>
      </c>
      <c r="E113" s="6">
        <v>2</v>
      </c>
      <c r="F113" s="14">
        <f t="shared" si="2"/>
        <v>20</v>
      </c>
      <c r="G113">
        <f>SUM(F113,-Analyse!$B$4)</f>
        <v>19</v>
      </c>
      <c r="H113" t="str">
        <f t="shared" si="3"/>
        <v>mauvaise note</v>
      </c>
    </row>
    <row r="114" spans="1:8" x14ac:dyDescent="0.2">
      <c r="A114" s="4" t="s">
        <v>5</v>
      </c>
      <c r="B114" s="5" t="s">
        <v>12</v>
      </c>
      <c r="C114" s="5" t="s">
        <v>9</v>
      </c>
      <c r="D114" s="5">
        <v>10</v>
      </c>
      <c r="E114" s="6">
        <v>2</v>
      </c>
      <c r="F114" s="14">
        <f t="shared" si="2"/>
        <v>20</v>
      </c>
      <c r="G114">
        <f>SUM(F114,-Analyse!$B$4)</f>
        <v>19</v>
      </c>
      <c r="H114" t="str">
        <f t="shared" si="3"/>
        <v>mauvaise note</v>
      </c>
    </row>
    <row r="115" spans="1:8" x14ac:dyDescent="0.2">
      <c r="A115" s="4" t="s">
        <v>5</v>
      </c>
      <c r="B115" s="5" t="s">
        <v>12</v>
      </c>
      <c r="C115" s="5" t="s">
        <v>9</v>
      </c>
      <c r="D115" s="5">
        <v>10</v>
      </c>
      <c r="E115" s="6">
        <v>2</v>
      </c>
      <c r="F115" s="14">
        <f t="shared" si="2"/>
        <v>20</v>
      </c>
      <c r="G115">
        <f>SUM(F115,-Analyse!$B$4)</f>
        <v>19</v>
      </c>
      <c r="H115" t="str">
        <f t="shared" si="3"/>
        <v>mauvaise note</v>
      </c>
    </row>
    <row r="116" spans="1:8" x14ac:dyDescent="0.2">
      <c r="A116" s="4" t="s">
        <v>5</v>
      </c>
      <c r="B116" s="5" t="s">
        <v>12</v>
      </c>
      <c r="C116" s="5" t="s">
        <v>9</v>
      </c>
      <c r="D116" s="5">
        <v>10</v>
      </c>
      <c r="E116" s="6">
        <v>2</v>
      </c>
      <c r="F116" s="14">
        <f t="shared" si="2"/>
        <v>20</v>
      </c>
      <c r="G116">
        <f>SUM(F116,-Analyse!$B$4)</f>
        <v>19</v>
      </c>
      <c r="H116" t="str">
        <f t="shared" si="3"/>
        <v>mauvaise note</v>
      </c>
    </row>
    <row r="117" spans="1:8" x14ac:dyDescent="0.2">
      <c r="A117" s="4" t="s">
        <v>5</v>
      </c>
      <c r="B117" s="5" t="s">
        <v>12</v>
      </c>
      <c r="C117" s="5" t="s">
        <v>9</v>
      </c>
      <c r="D117" s="5">
        <v>10</v>
      </c>
      <c r="E117" s="6">
        <v>2</v>
      </c>
      <c r="F117" s="14">
        <f t="shared" si="2"/>
        <v>20</v>
      </c>
      <c r="G117">
        <f>SUM(F117,-Analyse!$B$4)</f>
        <v>19</v>
      </c>
      <c r="H117" t="str">
        <f t="shared" si="3"/>
        <v>mauvaise note</v>
      </c>
    </row>
    <row r="118" spans="1:8" x14ac:dyDescent="0.2">
      <c r="A118" s="4" t="s">
        <v>5</v>
      </c>
      <c r="B118" s="5" t="s">
        <v>12</v>
      </c>
      <c r="C118" s="5" t="s">
        <v>9</v>
      </c>
      <c r="D118" s="5">
        <v>10</v>
      </c>
      <c r="E118" s="6">
        <v>2</v>
      </c>
      <c r="F118" s="14">
        <f t="shared" si="2"/>
        <v>20</v>
      </c>
      <c r="G118">
        <f>SUM(F118,-Analyse!$B$4)</f>
        <v>19</v>
      </c>
      <c r="H118" t="str">
        <f t="shared" si="3"/>
        <v>mauvaise note</v>
      </c>
    </row>
    <row r="119" spans="1:8" x14ac:dyDescent="0.2">
      <c r="A119" s="4" t="s">
        <v>5</v>
      </c>
      <c r="B119" s="5" t="s">
        <v>12</v>
      </c>
      <c r="C119" s="5" t="s">
        <v>9</v>
      </c>
      <c r="D119" s="5">
        <v>10</v>
      </c>
      <c r="E119" s="6">
        <v>2</v>
      </c>
      <c r="F119" s="14">
        <f t="shared" si="2"/>
        <v>20</v>
      </c>
      <c r="G119">
        <f>SUM(F119,-Analyse!$B$4)</f>
        <v>19</v>
      </c>
      <c r="H119" t="str">
        <f t="shared" si="3"/>
        <v>mauvaise note</v>
      </c>
    </row>
    <row r="120" spans="1:8" x14ac:dyDescent="0.2">
      <c r="A120" s="4" t="s">
        <v>5</v>
      </c>
      <c r="B120" s="5" t="s">
        <v>12</v>
      </c>
      <c r="C120" s="5" t="s">
        <v>9</v>
      </c>
      <c r="D120" s="5">
        <v>10</v>
      </c>
      <c r="E120" s="6">
        <v>2</v>
      </c>
      <c r="F120" s="14">
        <f t="shared" si="2"/>
        <v>20</v>
      </c>
      <c r="G120">
        <f>SUM(F120,-Analyse!$B$4)</f>
        <v>19</v>
      </c>
      <c r="H120" t="str">
        <f t="shared" si="3"/>
        <v>mauvaise note</v>
      </c>
    </row>
    <row r="121" spans="1:8" x14ac:dyDescent="0.2">
      <c r="A121" s="19" t="s">
        <v>5</v>
      </c>
      <c r="B121" s="20" t="s">
        <v>12</v>
      </c>
      <c r="C121" s="20" t="s">
        <v>9</v>
      </c>
      <c r="D121" s="20">
        <v>10</v>
      </c>
      <c r="E121" s="21">
        <v>2</v>
      </c>
      <c r="F121" s="14">
        <f t="shared" si="2"/>
        <v>20</v>
      </c>
      <c r="G121">
        <f>SUM(F121,-Analyse!$B$4)</f>
        <v>19</v>
      </c>
      <c r="H121" t="str">
        <f t="shared" si="3"/>
        <v>mauvaise note</v>
      </c>
    </row>
    <row r="122" spans="1:8" x14ac:dyDescent="0.2">
      <c r="A122" s="7" t="s">
        <v>7</v>
      </c>
      <c r="B122" s="8" t="s">
        <v>14</v>
      </c>
      <c r="C122" s="8" t="s">
        <v>10</v>
      </c>
      <c r="D122" s="8">
        <v>11</v>
      </c>
      <c r="E122" s="9">
        <v>2</v>
      </c>
      <c r="F122" s="14">
        <f t="shared" si="2"/>
        <v>22</v>
      </c>
      <c r="G122">
        <f>SUM(F122,-Analyse!$B$4)</f>
        <v>21</v>
      </c>
      <c r="H122" t="str">
        <f t="shared" si="3"/>
        <v>mauvaise note</v>
      </c>
    </row>
    <row r="123" spans="1:8" x14ac:dyDescent="0.2">
      <c r="A123" s="7" t="s">
        <v>16</v>
      </c>
      <c r="B123" s="8" t="s">
        <v>14</v>
      </c>
      <c r="C123" s="8" t="s">
        <v>10</v>
      </c>
      <c r="D123" s="8">
        <v>11</v>
      </c>
      <c r="E123" s="9">
        <v>2</v>
      </c>
      <c r="F123" s="14">
        <f t="shared" si="2"/>
        <v>22</v>
      </c>
      <c r="G123">
        <f>SUM(F123,-Analyse!$B$4)</f>
        <v>21</v>
      </c>
      <c r="H123" t="str">
        <f t="shared" si="3"/>
        <v>mauvaise note</v>
      </c>
    </row>
    <row r="124" spans="1:8" x14ac:dyDescent="0.2">
      <c r="A124" s="7" t="s">
        <v>7</v>
      </c>
      <c r="B124" s="8" t="s">
        <v>14</v>
      </c>
      <c r="C124" s="8" t="s">
        <v>10</v>
      </c>
      <c r="D124" s="8">
        <v>11</v>
      </c>
      <c r="E124" s="9">
        <v>2</v>
      </c>
      <c r="F124" s="14">
        <f t="shared" si="2"/>
        <v>22</v>
      </c>
      <c r="G124">
        <f>SUM(F124,-Analyse!$B$4)</f>
        <v>21</v>
      </c>
      <c r="H124" t="str">
        <f t="shared" si="3"/>
        <v>mauvaise note</v>
      </c>
    </row>
    <row r="125" spans="1:8" x14ac:dyDescent="0.2">
      <c r="A125" s="7" t="s">
        <v>11</v>
      </c>
      <c r="B125" s="8" t="s">
        <v>12</v>
      </c>
      <c r="C125" s="8" t="s">
        <v>10</v>
      </c>
      <c r="D125" s="8">
        <v>11</v>
      </c>
      <c r="E125" s="9">
        <v>2</v>
      </c>
      <c r="F125" s="14">
        <f t="shared" si="2"/>
        <v>22</v>
      </c>
      <c r="G125">
        <f>SUM(F125,-Analyse!$B$4)</f>
        <v>21</v>
      </c>
      <c r="H125" t="str">
        <f t="shared" si="3"/>
        <v>mauvaise note</v>
      </c>
    </row>
    <row r="126" spans="1:8" x14ac:dyDescent="0.2">
      <c r="A126" s="7" t="s">
        <v>18</v>
      </c>
      <c r="B126" s="8" t="s">
        <v>14</v>
      </c>
      <c r="C126" s="8" t="s">
        <v>10</v>
      </c>
      <c r="D126" s="8">
        <v>11</v>
      </c>
      <c r="E126" s="9">
        <v>2</v>
      </c>
      <c r="F126" s="14">
        <f t="shared" si="2"/>
        <v>22</v>
      </c>
      <c r="G126">
        <f>SUM(F126,-Analyse!$B$4)</f>
        <v>21</v>
      </c>
      <c r="H126" t="str">
        <f t="shared" si="3"/>
        <v>mauvaise note</v>
      </c>
    </row>
    <row r="127" spans="1:8" x14ac:dyDescent="0.2">
      <c r="A127" s="7" t="s">
        <v>7</v>
      </c>
      <c r="B127" s="8" t="s">
        <v>14</v>
      </c>
      <c r="C127" s="8" t="s">
        <v>10</v>
      </c>
      <c r="D127" s="8">
        <v>11</v>
      </c>
      <c r="E127" s="9">
        <v>2</v>
      </c>
      <c r="F127" s="14">
        <f t="shared" si="2"/>
        <v>22</v>
      </c>
      <c r="G127">
        <f>SUM(F127,-Analyse!$B$4)</f>
        <v>21</v>
      </c>
      <c r="H127" t="str">
        <f t="shared" si="3"/>
        <v>mauvaise note</v>
      </c>
    </row>
    <row r="128" spans="1:8" x14ac:dyDescent="0.2">
      <c r="A128" s="7" t="s">
        <v>16</v>
      </c>
      <c r="B128" s="8" t="s">
        <v>14</v>
      </c>
      <c r="C128" s="8" t="s">
        <v>10</v>
      </c>
      <c r="D128" s="8">
        <v>11</v>
      </c>
      <c r="E128" s="9">
        <v>2</v>
      </c>
      <c r="F128" s="14">
        <f t="shared" si="2"/>
        <v>22</v>
      </c>
      <c r="G128">
        <f>SUM(F128,-Analyse!$B$4)</f>
        <v>21</v>
      </c>
      <c r="H128" t="str">
        <f t="shared" si="3"/>
        <v>mauvaise note</v>
      </c>
    </row>
    <row r="129" spans="1:8" x14ac:dyDescent="0.2">
      <c r="A129" s="7" t="s">
        <v>7</v>
      </c>
      <c r="B129" s="8" t="s">
        <v>14</v>
      </c>
      <c r="C129" s="8" t="s">
        <v>10</v>
      </c>
      <c r="D129" s="8">
        <v>11</v>
      </c>
      <c r="E129" s="9">
        <v>2</v>
      </c>
      <c r="F129" s="14">
        <f t="shared" si="2"/>
        <v>22</v>
      </c>
      <c r="G129">
        <f>SUM(F129,-Analyse!$B$4)</f>
        <v>21</v>
      </c>
      <c r="H129" t="str">
        <f t="shared" si="3"/>
        <v>mauvaise note</v>
      </c>
    </row>
    <row r="130" spans="1:8" x14ac:dyDescent="0.2">
      <c r="A130" s="7" t="s">
        <v>11</v>
      </c>
      <c r="B130" s="8" t="s">
        <v>12</v>
      </c>
      <c r="C130" s="8" t="s">
        <v>10</v>
      </c>
      <c r="D130" s="8">
        <v>11</v>
      </c>
      <c r="E130" s="9">
        <v>2</v>
      </c>
      <c r="F130" s="14">
        <f t="shared" si="2"/>
        <v>22</v>
      </c>
      <c r="G130">
        <f>SUM(F130,-Analyse!$B$4)</f>
        <v>21</v>
      </c>
      <c r="H130" t="str">
        <f t="shared" si="3"/>
        <v>mauvaise note</v>
      </c>
    </row>
    <row r="131" spans="1:8" x14ac:dyDescent="0.2">
      <c r="A131" s="7" t="s">
        <v>18</v>
      </c>
      <c r="B131" s="8" t="s">
        <v>14</v>
      </c>
      <c r="C131" s="8" t="s">
        <v>10</v>
      </c>
      <c r="D131" s="8">
        <v>11</v>
      </c>
      <c r="E131" s="9">
        <v>2</v>
      </c>
      <c r="F131" s="14">
        <f t="shared" ref="F131:F194" si="4">PRODUCT(D131,E131)</f>
        <v>22</v>
      </c>
      <c r="G131">
        <f>SUM(F131,-Analyse!$B$4)</f>
        <v>21</v>
      </c>
      <c r="H131" t="str">
        <f t="shared" ref="H131:H194" si="5">IF(D131&gt;=13,"bonne note","mauvaise note")</f>
        <v>mauvaise note</v>
      </c>
    </row>
    <row r="132" spans="1:8" x14ac:dyDescent="0.2">
      <c r="A132" s="7" t="s">
        <v>7</v>
      </c>
      <c r="B132" s="8" t="s">
        <v>14</v>
      </c>
      <c r="C132" s="8" t="s">
        <v>10</v>
      </c>
      <c r="D132" s="8">
        <v>11</v>
      </c>
      <c r="E132" s="9">
        <v>2</v>
      </c>
      <c r="F132" s="14">
        <f t="shared" si="4"/>
        <v>22</v>
      </c>
      <c r="G132">
        <f>SUM(F132,-Analyse!$B$4)</f>
        <v>21</v>
      </c>
      <c r="H132" t="str">
        <f t="shared" si="5"/>
        <v>mauvaise note</v>
      </c>
    </row>
    <row r="133" spans="1:8" x14ac:dyDescent="0.2">
      <c r="A133" s="7" t="s">
        <v>16</v>
      </c>
      <c r="B133" s="8" t="s">
        <v>14</v>
      </c>
      <c r="C133" s="8" t="s">
        <v>10</v>
      </c>
      <c r="D133" s="8">
        <v>11</v>
      </c>
      <c r="E133" s="9">
        <v>2</v>
      </c>
      <c r="F133" s="14">
        <f t="shared" si="4"/>
        <v>22</v>
      </c>
      <c r="G133">
        <f>SUM(F133,-Analyse!$B$4)</f>
        <v>21</v>
      </c>
      <c r="H133" t="str">
        <f t="shared" si="5"/>
        <v>mauvaise note</v>
      </c>
    </row>
    <row r="134" spans="1:8" x14ac:dyDescent="0.2">
      <c r="A134" s="7" t="s">
        <v>7</v>
      </c>
      <c r="B134" s="8" t="s">
        <v>14</v>
      </c>
      <c r="C134" s="8" t="s">
        <v>10</v>
      </c>
      <c r="D134" s="8">
        <v>11</v>
      </c>
      <c r="E134" s="9">
        <v>2</v>
      </c>
      <c r="F134" s="14">
        <f t="shared" si="4"/>
        <v>22</v>
      </c>
      <c r="G134">
        <f>SUM(F134,-Analyse!$B$4)</f>
        <v>21</v>
      </c>
      <c r="H134" t="str">
        <f t="shared" si="5"/>
        <v>mauvaise note</v>
      </c>
    </row>
    <row r="135" spans="1:8" x14ac:dyDescent="0.2">
      <c r="A135" s="7" t="s">
        <v>11</v>
      </c>
      <c r="B135" s="8" t="s">
        <v>12</v>
      </c>
      <c r="C135" s="8" t="s">
        <v>10</v>
      </c>
      <c r="D135" s="8">
        <v>11</v>
      </c>
      <c r="E135" s="9">
        <v>2</v>
      </c>
      <c r="F135" s="14">
        <f t="shared" si="4"/>
        <v>22</v>
      </c>
      <c r="G135">
        <f>SUM(F135,-Analyse!$B$4)</f>
        <v>21</v>
      </c>
      <c r="H135" t="str">
        <f t="shared" si="5"/>
        <v>mauvaise note</v>
      </c>
    </row>
    <row r="136" spans="1:8" x14ac:dyDescent="0.2">
      <c r="A136" s="7" t="s">
        <v>18</v>
      </c>
      <c r="B136" s="8" t="s">
        <v>14</v>
      </c>
      <c r="C136" s="8" t="s">
        <v>10</v>
      </c>
      <c r="D136" s="8">
        <v>11</v>
      </c>
      <c r="E136" s="9">
        <v>2</v>
      </c>
      <c r="F136" s="14">
        <f t="shared" si="4"/>
        <v>22</v>
      </c>
      <c r="G136">
        <f>SUM(F136,-Analyse!$B$4)</f>
        <v>21</v>
      </c>
      <c r="H136" t="str">
        <f t="shared" si="5"/>
        <v>mauvaise note</v>
      </c>
    </row>
    <row r="137" spans="1:8" x14ac:dyDescent="0.2">
      <c r="A137" s="7" t="s">
        <v>7</v>
      </c>
      <c r="B137" s="8" t="s">
        <v>14</v>
      </c>
      <c r="C137" s="8" t="s">
        <v>10</v>
      </c>
      <c r="D137" s="8">
        <v>11</v>
      </c>
      <c r="E137" s="9">
        <v>2</v>
      </c>
      <c r="F137" s="14">
        <f t="shared" si="4"/>
        <v>22</v>
      </c>
      <c r="G137">
        <f>SUM(F137,-Analyse!$B$4)</f>
        <v>21</v>
      </c>
      <c r="H137" t="str">
        <f t="shared" si="5"/>
        <v>mauvaise note</v>
      </c>
    </row>
    <row r="138" spans="1:8" x14ac:dyDescent="0.2">
      <c r="A138" s="7" t="s">
        <v>16</v>
      </c>
      <c r="B138" s="8" t="s">
        <v>14</v>
      </c>
      <c r="C138" s="8" t="s">
        <v>10</v>
      </c>
      <c r="D138" s="8">
        <v>11</v>
      </c>
      <c r="E138" s="9">
        <v>2</v>
      </c>
      <c r="F138" s="14">
        <f t="shared" si="4"/>
        <v>22</v>
      </c>
      <c r="G138">
        <f>SUM(F138,-Analyse!$B$4)</f>
        <v>21</v>
      </c>
      <c r="H138" t="str">
        <f t="shared" si="5"/>
        <v>mauvaise note</v>
      </c>
    </row>
    <row r="139" spans="1:8" x14ac:dyDescent="0.2">
      <c r="A139" s="7" t="s">
        <v>7</v>
      </c>
      <c r="B139" s="8" t="s">
        <v>14</v>
      </c>
      <c r="C139" s="8" t="s">
        <v>10</v>
      </c>
      <c r="D139" s="8">
        <v>11</v>
      </c>
      <c r="E139" s="9">
        <v>2</v>
      </c>
      <c r="F139" s="14">
        <f t="shared" si="4"/>
        <v>22</v>
      </c>
      <c r="G139">
        <f>SUM(F139,-Analyse!$B$4)</f>
        <v>21</v>
      </c>
      <c r="H139" t="str">
        <f t="shared" si="5"/>
        <v>mauvaise note</v>
      </c>
    </row>
    <row r="140" spans="1:8" x14ac:dyDescent="0.2">
      <c r="A140" s="7" t="s">
        <v>11</v>
      </c>
      <c r="B140" s="8" t="s">
        <v>12</v>
      </c>
      <c r="C140" s="8" t="s">
        <v>10</v>
      </c>
      <c r="D140" s="8">
        <v>11</v>
      </c>
      <c r="E140" s="9">
        <v>2</v>
      </c>
      <c r="F140" s="14">
        <f t="shared" si="4"/>
        <v>22</v>
      </c>
      <c r="G140">
        <f>SUM(F140,-Analyse!$B$4)</f>
        <v>21</v>
      </c>
      <c r="H140" t="str">
        <f t="shared" si="5"/>
        <v>mauvaise note</v>
      </c>
    </row>
    <row r="141" spans="1:8" x14ac:dyDescent="0.2">
      <c r="A141" s="7" t="s">
        <v>18</v>
      </c>
      <c r="B141" s="8" t="s">
        <v>14</v>
      </c>
      <c r="C141" s="8" t="s">
        <v>10</v>
      </c>
      <c r="D141" s="8">
        <v>11</v>
      </c>
      <c r="E141" s="9">
        <v>2</v>
      </c>
      <c r="F141" s="14">
        <f t="shared" si="4"/>
        <v>22</v>
      </c>
      <c r="G141">
        <f>SUM(F141,-Analyse!$B$4)</f>
        <v>21</v>
      </c>
      <c r="H141" t="str">
        <f t="shared" si="5"/>
        <v>mauvaise note</v>
      </c>
    </row>
    <row r="142" spans="1:8" x14ac:dyDescent="0.2">
      <c r="A142" s="7" t="s">
        <v>7</v>
      </c>
      <c r="B142" s="8" t="s">
        <v>14</v>
      </c>
      <c r="C142" s="8" t="s">
        <v>10</v>
      </c>
      <c r="D142" s="8">
        <v>11</v>
      </c>
      <c r="E142" s="9">
        <v>2</v>
      </c>
      <c r="F142" s="14">
        <f t="shared" si="4"/>
        <v>22</v>
      </c>
      <c r="G142">
        <f>SUM(F142,-Analyse!$B$4)</f>
        <v>21</v>
      </c>
      <c r="H142" t="str">
        <f t="shared" si="5"/>
        <v>mauvaise note</v>
      </c>
    </row>
    <row r="143" spans="1:8" x14ac:dyDescent="0.2">
      <c r="A143" s="7" t="s">
        <v>16</v>
      </c>
      <c r="B143" s="8" t="s">
        <v>14</v>
      </c>
      <c r="C143" s="8" t="s">
        <v>10</v>
      </c>
      <c r="D143" s="8">
        <v>11</v>
      </c>
      <c r="E143" s="9">
        <v>2</v>
      </c>
      <c r="F143" s="14">
        <f t="shared" si="4"/>
        <v>22</v>
      </c>
      <c r="G143">
        <f>SUM(F143,-Analyse!$B$4)</f>
        <v>21</v>
      </c>
      <c r="H143" t="str">
        <f t="shared" si="5"/>
        <v>mauvaise note</v>
      </c>
    </row>
    <row r="144" spans="1:8" x14ac:dyDescent="0.2">
      <c r="A144" s="7" t="s">
        <v>7</v>
      </c>
      <c r="B144" s="8" t="s">
        <v>14</v>
      </c>
      <c r="C144" s="8" t="s">
        <v>10</v>
      </c>
      <c r="D144" s="8">
        <v>11</v>
      </c>
      <c r="E144" s="9">
        <v>2</v>
      </c>
      <c r="F144" s="14">
        <f t="shared" si="4"/>
        <v>22</v>
      </c>
      <c r="G144">
        <f>SUM(F144,-Analyse!$B$4)</f>
        <v>21</v>
      </c>
      <c r="H144" t="str">
        <f t="shared" si="5"/>
        <v>mauvaise note</v>
      </c>
    </row>
    <row r="145" spans="1:8" x14ac:dyDescent="0.2">
      <c r="A145" s="7" t="s">
        <v>11</v>
      </c>
      <c r="B145" s="8" t="s">
        <v>12</v>
      </c>
      <c r="C145" s="8" t="s">
        <v>10</v>
      </c>
      <c r="D145" s="8">
        <v>11</v>
      </c>
      <c r="E145" s="9">
        <v>2</v>
      </c>
      <c r="F145" s="14">
        <f t="shared" si="4"/>
        <v>22</v>
      </c>
      <c r="G145">
        <f>SUM(F145,-Analyse!$B$4)</f>
        <v>21</v>
      </c>
      <c r="H145" t="str">
        <f t="shared" si="5"/>
        <v>mauvaise note</v>
      </c>
    </row>
    <row r="146" spans="1:8" x14ac:dyDescent="0.2">
      <c r="A146" s="7" t="s">
        <v>18</v>
      </c>
      <c r="B146" s="8" t="s">
        <v>14</v>
      </c>
      <c r="C146" s="8" t="s">
        <v>10</v>
      </c>
      <c r="D146" s="8">
        <v>11</v>
      </c>
      <c r="E146" s="9">
        <v>2</v>
      </c>
      <c r="F146" s="14">
        <f t="shared" si="4"/>
        <v>22</v>
      </c>
      <c r="G146">
        <f>SUM(F146,-Analyse!$B$4)</f>
        <v>21</v>
      </c>
      <c r="H146" t="str">
        <f t="shared" si="5"/>
        <v>mauvaise note</v>
      </c>
    </row>
    <row r="147" spans="1:8" x14ac:dyDescent="0.2">
      <c r="A147" s="7" t="s">
        <v>7</v>
      </c>
      <c r="B147" s="8" t="s">
        <v>14</v>
      </c>
      <c r="C147" s="8" t="s">
        <v>10</v>
      </c>
      <c r="D147" s="8">
        <v>11</v>
      </c>
      <c r="E147" s="9">
        <v>2</v>
      </c>
      <c r="F147" s="14">
        <f t="shared" si="4"/>
        <v>22</v>
      </c>
      <c r="G147">
        <f>SUM(F147,-Analyse!$B$4)</f>
        <v>21</v>
      </c>
      <c r="H147" t="str">
        <f t="shared" si="5"/>
        <v>mauvaise note</v>
      </c>
    </row>
    <row r="148" spans="1:8" x14ac:dyDescent="0.2">
      <c r="A148" s="7" t="s">
        <v>16</v>
      </c>
      <c r="B148" s="8" t="s">
        <v>14</v>
      </c>
      <c r="C148" s="8" t="s">
        <v>10</v>
      </c>
      <c r="D148" s="8">
        <v>11</v>
      </c>
      <c r="E148" s="9">
        <v>2</v>
      </c>
      <c r="F148" s="14">
        <f t="shared" si="4"/>
        <v>22</v>
      </c>
      <c r="G148">
        <f>SUM(F148,-Analyse!$B$4)</f>
        <v>21</v>
      </c>
      <c r="H148" t="str">
        <f t="shared" si="5"/>
        <v>mauvaise note</v>
      </c>
    </row>
    <row r="149" spans="1:8" x14ac:dyDescent="0.2">
      <c r="A149" s="7" t="s">
        <v>7</v>
      </c>
      <c r="B149" s="8" t="s">
        <v>14</v>
      </c>
      <c r="C149" s="8" t="s">
        <v>10</v>
      </c>
      <c r="D149" s="8">
        <v>11</v>
      </c>
      <c r="E149" s="9">
        <v>2</v>
      </c>
      <c r="F149" s="14">
        <f t="shared" si="4"/>
        <v>22</v>
      </c>
      <c r="G149">
        <f>SUM(F149,-Analyse!$B$4)</f>
        <v>21</v>
      </c>
      <c r="H149" t="str">
        <f t="shared" si="5"/>
        <v>mauvaise note</v>
      </c>
    </row>
    <row r="150" spans="1:8" x14ac:dyDescent="0.2">
      <c r="A150" s="7" t="s">
        <v>11</v>
      </c>
      <c r="B150" s="8" t="s">
        <v>12</v>
      </c>
      <c r="C150" s="8" t="s">
        <v>10</v>
      </c>
      <c r="D150" s="8">
        <v>11</v>
      </c>
      <c r="E150" s="9">
        <v>2</v>
      </c>
      <c r="F150" s="14">
        <f t="shared" si="4"/>
        <v>22</v>
      </c>
      <c r="G150">
        <f>SUM(F150,-Analyse!$B$4)</f>
        <v>21</v>
      </c>
      <c r="H150" t="str">
        <f t="shared" si="5"/>
        <v>mauvaise note</v>
      </c>
    </row>
    <row r="151" spans="1:8" x14ac:dyDescent="0.2">
      <c r="A151" s="10" t="s">
        <v>18</v>
      </c>
      <c r="B151" s="11" t="s">
        <v>14</v>
      </c>
      <c r="C151" s="11" t="s">
        <v>10</v>
      </c>
      <c r="D151" s="11">
        <v>11</v>
      </c>
      <c r="E151" s="12">
        <v>2</v>
      </c>
      <c r="F151" s="14">
        <f t="shared" si="4"/>
        <v>22</v>
      </c>
      <c r="G151">
        <f>SUM(F151,-Analyse!$B$4)</f>
        <v>21</v>
      </c>
      <c r="H151" t="str">
        <f t="shared" si="5"/>
        <v>mauvaise note</v>
      </c>
    </row>
    <row r="152" spans="1:8" x14ac:dyDescent="0.2">
      <c r="A152" s="7" t="s">
        <v>7</v>
      </c>
      <c r="B152" s="8" t="s">
        <v>14</v>
      </c>
      <c r="C152" s="8" t="s">
        <v>10</v>
      </c>
      <c r="D152" s="8">
        <v>11</v>
      </c>
      <c r="E152" s="9">
        <v>2</v>
      </c>
      <c r="F152" s="14">
        <f t="shared" si="4"/>
        <v>22</v>
      </c>
      <c r="G152">
        <f>SUM(F152,-Analyse!$B$4)</f>
        <v>21</v>
      </c>
      <c r="H152" t="str">
        <f t="shared" si="5"/>
        <v>mauvaise note</v>
      </c>
    </row>
    <row r="153" spans="1:8" x14ac:dyDescent="0.2">
      <c r="A153" s="7" t="s">
        <v>16</v>
      </c>
      <c r="B153" s="8" t="s">
        <v>14</v>
      </c>
      <c r="C153" s="8" t="s">
        <v>10</v>
      </c>
      <c r="D153" s="8">
        <v>11</v>
      </c>
      <c r="E153" s="9">
        <v>2</v>
      </c>
      <c r="F153" s="14">
        <f t="shared" si="4"/>
        <v>22</v>
      </c>
      <c r="G153">
        <f>SUM(F153,-Analyse!$B$4)</f>
        <v>21</v>
      </c>
      <c r="H153" t="str">
        <f t="shared" si="5"/>
        <v>mauvaise note</v>
      </c>
    </row>
    <row r="154" spans="1:8" x14ac:dyDescent="0.2">
      <c r="A154" s="7" t="s">
        <v>7</v>
      </c>
      <c r="B154" s="8" t="s">
        <v>14</v>
      </c>
      <c r="C154" s="8" t="s">
        <v>10</v>
      </c>
      <c r="D154" s="8">
        <v>11</v>
      </c>
      <c r="E154" s="9">
        <v>2</v>
      </c>
      <c r="F154" s="14">
        <f t="shared" si="4"/>
        <v>22</v>
      </c>
      <c r="G154">
        <f>SUM(F154,-Analyse!$B$4)</f>
        <v>21</v>
      </c>
      <c r="H154" t="str">
        <f t="shared" si="5"/>
        <v>mauvaise note</v>
      </c>
    </row>
    <row r="155" spans="1:8" x14ac:dyDescent="0.2">
      <c r="A155" s="7" t="s">
        <v>11</v>
      </c>
      <c r="B155" s="8" t="s">
        <v>12</v>
      </c>
      <c r="C155" s="8" t="s">
        <v>10</v>
      </c>
      <c r="D155" s="8">
        <v>11</v>
      </c>
      <c r="E155" s="9">
        <v>2</v>
      </c>
      <c r="F155" s="14">
        <f t="shared" si="4"/>
        <v>22</v>
      </c>
      <c r="G155">
        <f>SUM(F155,-Analyse!$B$4)</f>
        <v>21</v>
      </c>
      <c r="H155" t="str">
        <f t="shared" si="5"/>
        <v>mauvaise note</v>
      </c>
    </row>
    <row r="156" spans="1:8" x14ac:dyDescent="0.2">
      <c r="A156" s="7" t="s">
        <v>18</v>
      </c>
      <c r="B156" s="8" t="s">
        <v>14</v>
      </c>
      <c r="C156" s="8" t="s">
        <v>10</v>
      </c>
      <c r="D156" s="8">
        <v>11</v>
      </c>
      <c r="E156" s="9">
        <v>2</v>
      </c>
      <c r="F156" s="14">
        <f t="shared" si="4"/>
        <v>22</v>
      </c>
      <c r="G156">
        <f>SUM(F156,-Analyse!$B$4)</f>
        <v>21</v>
      </c>
      <c r="H156" t="str">
        <f t="shared" si="5"/>
        <v>mauvaise note</v>
      </c>
    </row>
    <row r="157" spans="1:8" x14ac:dyDescent="0.2">
      <c r="A157" s="7" t="s">
        <v>7</v>
      </c>
      <c r="B157" s="8" t="s">
        <v>14</v>
      </c>
      <c r="C157" s="8" t="s">
        <v>10</v>
      </c>
      <c r="D157" s="8">
        <v>11</v>
      </c>
      <c r="E157" s="9">
        <v>2</v>
      </c>
      <c r="F157" s="14">
        <f t="shared" si="4"/>
        <v>22</v>
      </c>
      <c r="G157">
        <f>SUM(F157,-Analyse!$B$4)</f>
        <v>21</v>
      </c>
      <c r="H157" t="str">
        <f t="shared" si="5"/>
        <v>mauvaise note</v>
      </c>
    </row>
    <row r="158" spans="1:8" x14ac:dyDescent="0.2">
      <c r="A158" s="7" t="s">
        <v>16</v>
      </c>
      <c r="B158" s="8" t="s">
        <v>14</v>
      </c>
      <c r="C158" s="8" t="s">
        <v>10</v>
      </c>
      <c r="D158" s="8">
        <v>11</v>
      </c>
      <c r="E158" s="9">
        <v>2</v>
      </c>
      <c r="F158" s="14">
        <f t="shared" si="4"/>
        <v>22</v>
      </c>
      <c r="G158">
        <f>SUM(F158,-Analyse!$B$4)</f>
        <v>21</v>
      </c>
      <c r="H158" t="str">
        <f t="shared" si="5"/>
        <v>mauvaise note</v>
      </c>
    </row>
    <row r="159" spans="1:8" x14ac:dyDescent="0.2">
      <c r="A159" s="7" t="s">
        <v>7</v>
      </c>
      <c r="B159" s="8" t="s">
        <v>14</v>
      </c>
      <c r="C159" s="8" t="s">
        <v>10</v>
      </c>
      <c r="D159" s="8">
        <v>11</v>
      </c>
      <c r="E159" s="9">
        <v>2</v>
      </c>
      <c r="F159" s="14">
        <f t="shared" si="4"/>
        <v>22</v>
      </c>
      <c r="G159">
        <f>SUM(F159,-Analyse!$B$4)</f>
        <v>21</v>
      </c>
      <c r="H159" t="str">
        <f t="shared" si="5"/>
        <v>mauvaise note</v>
      </c>
    </row>
    <row r="160" spans="1:8" x14ac:dyDescent="0.2">
      <c r="A160" s="7" t="s">
        <v>11</v>
      </c>
      <c r="B160" s="8" t="s">
        <v>12</v>
      </c>
      <c r="C160" s="8" t="s">
        <v>10</v>
      </c>
      <c r="D160" s="8">
        <v>11</v>
      </c>
      <c r="E160" s="9">
        <v>2</v>
      </c>
      <c r="F160" s="14">
        <f t="shared" si="4"/>
        <v>22</v>
      </c>
      <c r="G160">
        <f>SUM(F160,-Analyse!$B$4)</f>
        <v>21</v>
      </c>
      <c r="H160" t="str">
        <f t="shared" si="5"/>
        <v>mauvaise note</v>
      </c>
    </row>
    <row r="161" spans="1:8" x14ac:dyDescent="0.2">
      <c r="A161" s="7" t="s">
        <v>18</v>
      </c>
      <c r="B161" s="8" t="s">
        <v>14</v>
      </c>
      <c r="C161" s="8" t="s">
        <v>10</v>
      </c>
      <c r="D161" s="8">
        <v>11</v>
      </c>
      <c r="E161" s="9">
        <v>2</v>
      </c>
      <c r="F161" s="14">
        <f t="shared" si="4"/>
        <v>22</v>
      </c>
      <c r="G161">
        <f>SUM(F161,-Analyse!$B$4)</f>
        <v>21</v>
      </c>
      <c r="H161" t="str">
        <f t="shared" si="5"/>
        <v>mauvaise note</v>
      </c>
    </row>
    <row r="162" spans="1:8" x14ac:dyDescent="0.2">
      <c r="A162" s="7" t="s">
        <v>7</v>
      </c>
      <c r="B162" s="8" t="s">
        <v>14</v>
      </c>
      <c r="C162" s="8" t="s">
        <v>10</v>
      </c>
      <c r="D162" s="8">
        <v>11</v>
      </c>
      <c r="E162" s="9">
        <v>2</v>
      </c>
      <c r="F162" s="14">
        <f t="shared" si="4"/>
        <v>22</v>
      </c>
      <c r="G162">
        <f>SUM(F162,-Analyse!$B$4)</f>
        <v>21</v>
      </c>
      <c r="H162" t="str">
        <f t="shared" si="5"/>
        <v>mauvaise note</v>
      </c>
    </row>
    <row r="163" spans="1:8" x14ac:dyDescent="0.2">
      <c r="A163" s="7" t="s">
        <v>16</v>
      </c>
      <c r="B163" s="8" t="s">
        <v>14</v>
      </c>
      <c r="C163" s="8" t="s">
        <v>10</v>
      </c>
      <c r="D163" s="8">
        <v>11</v>
      </c>
      <c r="E163" s="9">
        <v>2</v>
      </c>
      <c r="F163" s="14">
        <f t="shared" si="4"/>
        <v>22</v>
      </c>
      <c r="G163">
        <f>SUM(F163,-Analyse!$B$4)</f>
        <v>21</v>
      </c>
      <c r="H163" t="str">
        <f t="shared" si="5"/>
        <v>mauvaise note</v>
      </c>
    </row>
    <row r="164" spans="1:8" x14ac:dyDescent="0.2">
      <c r="A164" s="7" t="s">
        <v>7</v>
      </c>
      <c r="B164" s="8" t="s">
        <v>14</v>
      </c>
      <c r="C164" s="8" t="s">
        <v>10</v>
      </c>
      <c r="D164" s="8">
        <v>11</v>
      </c>
      <c r="E164" s="9">
        <v>2</v>
      </c>
      <c r="F164" s="14">
        <f t="shared" si="4"/>
        <v>22</v>
      </c>
      <c r="G164">
        <f>SUM(F164,-Analyse!$B$4)</f>
        <v>21</v>
      </c>
      <c r="H164" t="str">
        <f t="shared" si="5"/>
        <v>mauvaise note</v>
      </c>
    </row>
    <row r="165" spans="1:8" x14ac:dyDescent="0.2">
      <c r="A165" s="7" t="s">
        <v>11</v>
      </c>
      <c r="B165" s="8" t="s">
        <v>12</v>
      </c>
      <c r="C165" s="8" t="s">
        <v>10</v>
      </c>
      <c r="D165" s="8">
        <v>11</v>
      </c>
      <c r="E165" s="9">
        <v>2</v>
      </c>
      <c r="F165" s="14">
        <f t="shared" si="4"/>
        <v>22</v>
      </c>
      <c r="G165">
        <f>SUM(F165,-Analyse!$B$4)</f>
        <v>21</v>
      </c>
      <c r="H165" t="str">
        <f t="shared" si="5"/>
        <v>mauvaise note</v>
      </c>
    </row>
    <row r="166" spans="1:8" x14ac:dyDescent="0.2">
      <c r="A166" s="7" t="s">
        <v>18</v>
      </c>
      <c r="B166" s="8" t="s">
        <v>14</v>
      </c>
      <c r="C166" s="8" t="s">
        <v>10</v>
      </c>
      <c r="D166" s="8">
        <v>11</v>
      </c>
      <c r="E166" s="9">
        <v>2</v>
      </c>
      <c r="F166" s="14">
        <f t="shared" si="4"/>
        <v>22</v>
      </c>
      <c r="G166">
        <f>SUM(F166,-Analyse!$B$4)</f>
        <v>21</v>
      </c>
      <c r="H166" t="str">
        <f t="shared" si="5"/>
        <v>mauvaise note</v>
      </c>
    </row>
    <row r="167" spans="1:8" x14ac:dyDescent="0.2">
      <c r="A167" s="7" t="s">
        <v>7</v>
      </c>
      <c r="B167" s="8" t="s">
        <v>14</v>
      </c>
      <c r="C167" s="8" t="s">
        <v>10</v>
      </c>
      <c r="D167" s="8">
        <v>11</v>
      </c>
      <c r="E167" s="9">
        <v>2</v>
      </c>
      <c r="F167" s="14">
        <f t="shared" si="4"/>
        <v>22</v>
      </c>
      <c r="G167">
        <f>SUM(F167,-Analyse!$B$4)</f>
        <v>21</v>
      </c>
      <c r="H167" t="str">
        <f t="shared" si="5"/>
        <v>mauvaise note</v>
      </c>
    </row>
    <row r="168" spans="1:8" x14ac:dyDescent="0.2">
      <c r="A168" s="7" t="s">
        <v>16</v>
      </c>
      <c r="B168" s="8" t="s">
        <v>14</v>
      </c>
      <c r="C168" s="8" t="s">
        <v>10</v>
      </c>
      <c r="D168" s="8">
        <v>11</v>
      </c>
      <c r="E168" s="9">
        <v>2</v>
      </c>
      <c r="F168" s="14">
        <f t="shared" si="4"/>
        <v>22</v>
      </c>
      <c r="G168">
        <f>SUM(F168,-Analyse!$B$4)</f>
        <v>21</v>
      </c>
      <c r="H168" t="str">
        <f t="shared" si="5"/>
        <v>mauvaise note</v>
      </c>
    </row>
    <row r="169" spans="1:8" x14ac:dyDescent="0.2">
      <c r="A169" s="7" t="s">
        <v>7</v>
      </c>
      <c r="B169" s="8" t="s">
        <v>14</v>
      </c>
      <c r="C169" s="8" t="s">
        <v>10</v>
      </c>
      <c r="D169" s="8">
        <v>11</v>
      </c>
      <c r="E169" s="9">
        <v>2</v>
      </c>
      <c r="F169" s="14">
        <f t="shared" si="4"/>
        <v>22</v>
      </c>
      <c r="G169">
        <f>SUM(F169,-Analyse!$B$4)</f>
        <v>21</v>
      </c>
      <c r="H169" t="str">
        <f t="shared" si="5"/>
        <v>mauvaise note</v>
      </c>
    </row>
    <row r="170" spans="1:8" x14ac:dyDescent="0.2">
      <c r="A170" s="7" t="s">
        <v>11</v>
      </c>
      <c r="B170" s="8" t="s">
        <v>12</v>
      </c>
      <c r="C170" s="8" t="s">
        <v>10</v>
      </c>
      <c r="D170" s="8">
        <v>11</v>
      </c>
      <c r="E170" s="9">
        <v>2</v>
      </c>
      <c r="F170" s="14">
        <f t="shared" si="4"/>
        <v>22</v>
      </c>
      <c r="G170">
        <f>SUM(F170,-Analyse!$B$4)</f>
        <v>21</v>
      </c>
      <c r="H170" t="str">
        <f t="shared" si="5"/>
        <v>mauvaise note</v>
      </c>
    </row>
    <row r="171" spans="1:8" x14ac:dyDescent="0.2">
      <c r="A171" s="7" t="s">
        <v>18</v>
      </c>
      <c r="B171" s="8" t="s">
        <v>14</v>
      </c>
      <c r="C171" s="8" t="s">
        <v>10</v>
      </c>
      <c r="D171" s="8">
        <v>11</v>
      </c>
      <c r="E171" s="9">
        <v>2</v>
      </c>
      <c r="F171" s="14">
        <f t="shared" si="4"/>
        <v>22</v>
      </c>
      <c r="G171">
        <f>SUM(F171,-Analyse!$B$4)</f>
        <v>21</v>
      </c>
      <c r="H171" t="str">
        <f t="shared" si="5"/>
        <v>mauvaise note</v>
      </c>
    </row>
    <row r="172" spans="1:8" x14ac:dyDescent="0.2">
      <c r="A172" s="7" t="s">
        <v>7</v>
      </c>
      <c r="B172" s="8" t="s">
        <v>14</v>
      </c>
      <c r="C172" s="8" t="s">
        <v>10</v>
      </c>
      <c r="D172" s="8">
        <v>11</v>
      </c>
      <c r="E172" s="9">
        <v>2</v>
      </c>
      <c r="F172" s="14">
        <f t="shared" si="4"/>
        <v>22</v>
      </c>
      <c r="G172">
        <f>SUM(F172,-Analyse!$B$4)</f>
        <v>21</v>
      </c>
      <c r="H172" t="str">
        <f t="shared" si="5"/>
        <v>mauvaise note</v>
      </c>
    </row>
    <row r="173" spans="1:8" x14ac:dyDescent="0.2">
      <c r="A173" s="7" t="s">
        <v>16</v>
      </c>
      <c r="B173" s="8" t="s">
        <v>14</v>
      </c>
      <c r="C173" s="8" t="s">
        <v>10</v>
      </c>
      <c r="D173" s="8">
        <v>11</v>
      </c>
      <c r="E173" s="9">
        <v>2</v>
      </c>
      <c r="F173" s="14">
        <f t="shared" si="4"/>
        <v>22</v>
      </c>
      <c r="G173">
        <f>SUM(F173,-Analyse!$B$4)</f>
        <v>21</v>
      </c>
      <c r="H173" t="str">
        <f t="shared" si="5"/>
        <v>mauvaise note</v>
      </c>
    </row>
    <row r="174" spans="1:8" x14ac:dyDescent="0.2">
      <c r="A174" s="7" t="s">
        <v>7</v>
      </c>
      <c r="B174" s="8" t="s">
        <v>14</v>
      </c>
      <c r="C174" s="8" t="s">
        <v>10</v>
      </c>
      <c r="D174" s="8">
        <v>11</v>
      </c>
      <c r="E174" s="9">
        <v>2</v>
      </c>
      <c r="F174" s="14">
        <f t="shared" si="4"/>
        <v>22</v>
      </c>
      <c r="G174">
        <f>SUM(F174,-Analyse!$B$4)</f>
        <v>21</v>
      </c>
      <c r="H174" t="str">
        <f t="shared" si="5"/>
        <v>mauvaise note</v>
      </c>
    </row>
    <row r="175" spans="1:8" x14ac:dyDescent="0.2">
      <c r="A175" s="7" t="s">
        <v>11</v>
      </c>
      <c r="B175" s="8" t="s">
        <v>12</v>
      </c>
      <c r="C175" s="8" t="s">
        <v>10</v>
      </c>
      <c r="D175" s="8">
        <v>11</v>
      </c>
      <c r="E175" s="9">
        <v>2</v>
      </c>
      <c r="F175" s="14">
        <f t="shared" si="4"/>
        <v>22</v>
      </c>
      <c r="G175">
        <f>SUM(F175,-Analyse!$B$4)</f>
        <v>21</v>
      </c>
      <c r="H175" t="str">
        <f t="shared" si="5"/>
        <v>mauvaise note</v>
      </c>
    </row>
    <row r="176" spans="1:8" x14ac:dyDescent="0.2">
      <c r="A176" s="7" t="s">
        <v>18</v>
      </c>
      <c r="B176" s="8" t="s">
        <v>14</v>
      </c>
      <c r="C176" s="8" t="s">
        <v>10</v>
      </c>
      <c r="D176" s="8">
        <v>11</v>
      </c>
      <c r="E176" s="9">
        <v>2</v>
      </c>
      <c r="F176" s="14">
        <f t="shared" si="4"/>
        <v>22</v>
      </c>
      <c r="G176">
        <f>SUM(F176,-Analyse!$B$4)</f>
        <v>21</v>
      </c>
      <c r="H176" t="str">
        <f t="shared" si="5"/>
        <v>mauvaise note</v>
      </c>
    </row>
    <row r="177" spans="1:8" x14ac:dyDescent="0.2">
      <c r="A177" s="7" t="s">
        <v>7</v>
      </c>
      <c r="B177" s="8" t="s">
        <v>14</v>
      </c>
      <c r="C177" s="8" t="s">
        <v>10</v>
      </c>
      <c r="D177" s="8">
        <v>11</v>
      </c>
      <c r="E177" s="9">
        <v>2</v>
      </c>
      <c r="F177" s="14">
        <f t="shared" si="4"/>
        <v>22</v>
      </c>
      <c r="G177">
        <f>SUM(F177,-Analyse!$B$4)</f>
        <v>21</v>
      </c>
      <c r="H177" t="str">
        <f t="shared" si="5"/>
        <v>mauvaise note</v>
      </c>
    </row>
    <row r="178" spans="1:8" x14ac:dyDescent="0.2">
      <c r="A178" s="7" t="s">
        <v>16</v>
      </c>
      <c r="B178" s="8" t="s">
        <v>14</v>
      </c>
      <c r="C178" s="8" t="s">
        <v>10</v>
      </c>
      <c r="D178" s="8">
        <v>11</v>
      </c>
      <c r="E178" s="9">
        <v>2</v>
      </c>
      <c r="F178" s="14">
        <f t="shared" si="4"/>
        <v>22</v>
      </c>
      <c r="G178">
        <f>SUM(F178,-Analyse!$B$4)</f>
        <v>21</v>
      </c>
      <c r="H178" t="str">
        <f t="shared" si="5"/>
        <v>mauvaise note</v>
      </c>
    </row>
    <row r="179" spans="1:8" x14ac:dyDescent="0.2">
      <c r="A179" s="7" t="s">
        <v>7</v>
      </c>
      <c r="B179" s="8" t="s">
        <v>14</v>
      </c>
      <c r="C179" s="8" t="s">
        <v>10</v>
      </c>
      <c r="D179" s="8">
        <v>11</v>
      </c>
      <c r="E179" s="9">
        <v>2</v>
      </c>
      <c r="F179" s="14">
        <f t="shared" si="4"/>
        <v>22</v>
      </c>
      <c r="G179">
        <f>SUM(F179,-Analyse!$B$4)</f>
        <v>21</v>
      </c>
      <c r="H179" t="str">
        <f t="shared" si="5"/>
        <v>mauvaise note</v>
      </c>
    </row>
    <row r="180" spans="1:8" x14ac:dyDescent="0.2">
      <c r="A180" s="7" t="s">
        <v>11</v>
      </c>
      <c r="B180" s="8" t="s">
        <v>12</v>
      </c>
      <c r="C180" s="8" t="s">
        <v>10</v>
      </c>
      <c r="D180" s="8">
        <v>11</v>
      </c>
      <c r="E180" s="9">
        <v>2</v>
      </c>
      <c r="F180" s="14">
        <f t="shared" si="4"/>
        <v>22</v>
      </c>
      <c r="G180">
        <f>SUM(F180,-Analyse!$B$4)</f>
        <v>21</v>
      </c>
      <c r="H180" t="str">
        <f t="shared" si="5"/>
        <v>mauvaise note</v>
      </c>
    </row>
    <row r="181" spans="1:8" x14ac:dyDescent="0.2">
      <c r="A181" s="10" t="s">
        <v>18</v>
      </c>
      <c r="B181" s="11" t="s">
        <v>14</v>
      </c>
      <c r="C181" s="11" t="s">
        <v>10</v>
      </c>
      <c r="D181" s="11">
        <v>11</v>
      </c>
      <c r="E181" s="12">
        <v>2</v>
      </c>
      <c r="F181" s="14">
        <f t="shared" si="4"/>
        <v>22</v>
      </c>
      <c r="G181">
        <f>SUM(F181,-Analyse!$B$4)</f>
        <v>21</v>
      </c>
      <c r="H181" t="str">
        <f t="shared" si="5"/>
        <v>mauvaise note</v>
      </c>
    </row>
    <row r="182" spans="1:8" x14ac:dyDescent="0.2">
      <c r="A182" s="7" t="s">
        <v>7</v>
      </c>
      <c r="B182" s="8" t="s">
        <v>14</v>
      </c>
      <c r="C182" s="8" t="s">
        <v>10</v>
      </c>
      <c r="D182" s="8">
        <v>11</v>
      </c>
      <c r="E182" s="9">
        <v>2</v>
      </c>
      <c r="F182" s="14">
        <f t="shared" si="4"/>
        <v>22</v>
      </c>
      <c r="G182">
        <f>SUM(F182,-Analyse!$B$4)</f>
        <v>21</v>
      </c>
      <c r="H182" t="str">
        <f t="shared" si="5"/>
        <v>mauvaise note</v>
      </c>
    </row>
    <row r="183" spans="1:8" x14ac:dyDescent="0.2">
      <c r="A183" s="7" t="s">
        <v>16</v>
      </c>
      <c r="B183" s="8" t="s">
        <v>14</v>
      </c>
      <c r="C183" s="8" t="s">
        <v>10</v>
      </c>
      <c r="D183" s="8">
        <v>11</v>
      </c>
      <c r="E183" s="9">
        <v>2</v>
      </c>
      <c r="F183" s="14">
        <f t="shared" si="4"/>
        <v>22</v>
      </c>
      <c r="G183">
        <f>SUM(F183,-Analyse!$B$4)</f>
        <v>21</v>
      </c>
      <c r="H183" t="str">
        <f t="shared" si="5"/>
        <v>mauvaise note</v>
      </c>
    </row>
    <row r="184" spans="1:8" x14ac:dyDescent="0.2">
      <c r="A184" s="7" t="s">
        <v>7</v>
      </c>
      <c r="B184" s="8" t="s">
        <v>14</v>
      </c>
      <c r="C184" s="8" t="s">
        <v>10</v>
      </c>
      <c r="D184" s="8">
        <v>11</v>
      </c>
      <c r="E184" s="9">
        <v>2</v>
      </c>
      <c r="F184" s="14">
        <f t="shared" si="4"/>
        <v>22</v>
      </c>
      <c r="G184">
        <f>SUM(F184,-Analyse!$B$4)</f>
        <v>21</v>
      </c>
      <c r="H184" t="str">
        <f t="shared" si="5"/>
        <v>mauvaise note</v>
      </c>
    </row>
    <row r="185" spans="1:8" x14ac:dyDescent="0.2">
      <c r="A185" s="7" t="s">
        <v>11</v>
      </c>
      <c r="B185" s="8" t="s">
        <v>12</v>
      </c>
      <c r="C185" s="8" t="s">
        <v>10</v>
      </c>
      <c r="D185" s="8">
        <v>11</v>
      </c>
      <c r="E185" s="9">
        <v>2</v>
      </c>
      <c r="F185" s="14">
        <f t="shared" si="4"/>
        <v>22</v>
      </c>
      <c r="G185">
        <f>SUM(F185,-Analyse!$B$4)</f>
        <v>21</v>
      </c>
      <c r="H185" t="str">
        <f t="shared" si="5"/>
        <v>mauvaise note</v>
      </c>
    </row>
    <row r="186" spans="1:8" x14ac:dyDescent="0.2">
      <c r="A186" s="7" t="s">
        <v>18</v>
      </c>
      <c r="B186" s="8" t="s">
        <v>14</v>
      </c>
      <c r="C186" s="8" t="s">
        <v>10</v>
      </c>
      <c r="D186" s="8">
        <v>11</v>
      </c>
      <c r="E186" s="9">
        <v>2</v>
      </c>
      <c r="F186" s="14">
        <f t="shared" si="4"/>
        <v>22</v>
      </c>
      <c r="G186">
        <f>SUM(F186,-Analyse!$B$4)</f>
        <v>21</v>
      </c>
      <c r="H186" t="str">
        <f t="shared" si="5"/>
        <v>mauvaise note</v>
      </c>
    </row>
    <row r="187" spans="1:8" x14ac:dyDescent="0.2">
      <c r="A187" s="7" t="s">
        <v>7</v>
      </c>
      <c r="B187" s="8" t="s">
        <v>14</v>
      </c>
      <c r="C187" s="8" t="s">
        <v>10</v>
      </c>
      <c r="D187" s="8">
        <v>11</v>
      </c>
      <c r="E187" s="9">
        <v>2</v>
      </c>
      <c r="F187" s="14">
        <f t="shared" si="4"/>
        <v>22</v>
      </c>
      <c r="G187">
        <f>SUM(F187,-Analyse!$B$4)</f>
        <v>21</v>
      </c>
      <c r="H187" t="str">
        <f t="shared" si="5"/>
        <v>mauvaise note</v>
      </c>
    </row>
    <row r="188" spans="1:8" x14ac:dyDescent="0.2">
      <c r="A188" s="7" t="s">
        <v>16</v>
      </c>
      <c r="B188" s="8" t="s">
        <v>14</v>
      </c>
      <c r="C188" s="8" t="s">
        <v>10</v>
      </c>
      <c r="D188" s="8">
        <v>11</v>
      </c>
      <c r="E188" s="9">
        <v>2</v>
      </c>
      <c r="F188" s="14">
        <f>PRODUCT(D188,E188)</f>
        <v>22</v>
      </c>
      <c r="G188">
        <f>SUM(F188,-Analyse!$B$4)</f>
        <v>21</v>
      </c>
      <c r="H188" t="str">
        <f t="shared" si="5"/>
        <v>mauvaise note</v>
      </c>
    </row>
    <row r="189" spans="1:8" x14ac:dyDescent="0.2">
      <c r="A189" s="7" t="s">
        <v>7</v>
      </c>
      <c r="B189" s="8" t="s">
        <v>14</v>
      </c>
      <c r="C189" s="8" t="s">
        <v>10</v>
      </c>
      <c r="D189" s="8">
        <v>11</v>
      </c>
      <c r="E189" s="9">
        <v>2</v>
      </c>
      <c r="F189" s="14">
        <f t="shared" si="4"/>
        <v>22</v>
      </c>
      <c r="G189">
        <f>SUM(F189,-Analyse!$B$4)</f>
        <v>21</v>
      </c>
      <c r="H189" t="str">
        <f t="shared" si="5"/>
        <v>mauvaise note</v>
      </c>
    </row>
    <row r="190" spans="1:8" x14ac:dyDescent="0.2">
      <c r="A190" s="7" t="s">
        <v>11</v>
      </c>
      <c r="B190" s="8" t="s">
        <v>12</v>
      </c>
      <c r="C190" s="8" t="s">
        <v>10</v>
      </c>
      <c r="D190" s="8">
        <v>11</v>
      </c>
      <c r="E190" s="9">
        <v>2</v>
      </c>
      <c r="F190" s="14">
        <f t="shared" si="4"/>
        <v>22</v>
      </c>
      <c r="G190">
        <f>SUM(F190,-Analyse!$B$4)</f>
        <v>21</v>
      </c>
      <c r="H190" t="str">
        <f t="shared" si="5"/>
        <v>mauvaise note</v>
      </c>
    </row>
    <row r="191" spans="1:8" x14ac:dyDescent="0.2">
      <c r="A191" s="7" t="s">
        <v>18</v>
      </c>
      <c r="B191" s="8" t="s">
        <v>14</v>
      </c>
      <c r="C191" s="8" t="s">
        <v>10</v>
      </c>
      <c r="D191" s="8">
        <v>11</v>
      </c>
      <c r="E191" s="9">
        <v>2</v>
      </c>
      <c r="F191" s="14">
        <f t="shared" si="4"/>
        <v>22</v>
      </c>
      <c r="G191">
        <f>SUM(F191,-Analyse!$B$4)</f>
        <v>21</v>
      </c>
      <c r="H191" t="str">
        <f t="shared" si="5"/>
        <v>mauvaise note</v>
      </c>
    </row>
    <row r="192" spans="1:8" x14ac:dyDescent="0.2">
      <c r="A192" s="7" t="s">
        <v>7</v>
      </c>
      <c r="B192" s="8" t="s">
        <v>14</v>
      </c>
      <c r="C192" s="8" t="s">
        <v>10</v>
      </c>
      <c r="D192" s="8">
        <v>11</v>
      </c>
      <c r="E192" s="9">
        <v>2</v>
      </c>
      <c r="F192" s="14">
        <f t="shared" si="4"/>
        <v>22</v>
      </c>
      <c r="G192">
        <f>SUM(F192,-Analyse!$B$4)</f>
        <v>21</v>
      </c>
      <c r="H192" t="str">
        <f t="shared" si="5"/>
        <v>mauvaise note</v>
      </c>
    </row>
    <row r="193" spans="1:8" x14ac:dyDescent="0.2">
      <c r="A193" s="7" t="s">
        <v>16</v>
      </c>
      <c r="B193" s="8" t="s">
        <v>14</v>
      </c>
      <c r="C193" s="8" t="s">
        <v>10</v>
      </c>
      <c r="D193" s="8">
        <v>11</v>
      </c>
      <c r="E193" s="9">
        <v>2</v>
      </c>
      <c r="F193" s="14">
        <f t="shared" si="4"/>
        <v>22</v>
      </c>
      <c r="G193">
        <f>SUM(F193,-Analyse!$B$4)</f>
        <v>21</v>
      </c>
      <c r="H193" t="str">
        <f t="shared" si="5"/>
        <v>mauvaise note</v>
      </c>
    </row>
    <row r="194" spans="1:8" x14ac:dyDescent="0.2">
      <c r="A194" s="7" t="s">
        <v>7</v>
      </c>
      <c r="B194" s="8" t="s">
        <v>14</v>
      </c>
      <c r="C194" s="8" t="s">
        <v>10</v>
      </c>
      <c r="D194" s="8">
        <v>11</v>
      </c>
      <c r="E194" s="9">
        <v>2</v>
      </c>
      <c r="F194" s="14">
        <f t="shared" si="4"/>
        <v>22</v>
      </c>
      <c r="G194">
        <f>SUM(F194,-Analyse!$B$4)</f>
        <v>21</v>
      </c>
      <c r="H194" t="str">
        <f t="shared" si="5"/>
        <v>mauvaise note</v>
      </c>
    </row>
    <row r="195" spans="1:8" x14ac:dyDescent="0.2">
      <c r="A195" s="7" t="s">
        <v>11</v>
      </c>
      <c r="B195" s="8" t="s">
        <v>12</v>
      </c>
      <c r="C195" s="8" t="s">
        <v>10</v>
      </c>
      <c r="D195" s="8">
        <v>11</v>
      </c>
      <c r="E195" s="9">
        <v>2</v>
      </c>
      <c r="F195" s="14">
        <f t="shared" ref="F195:F258" si="6">PRODUCT(D195,E195)</f>
        <v>22</v>
      </c>
      <c r="G195">
        <f>SUM(F195,-Analyse!$B$4)</f>
        <v>21</v>
      </c>
      <c r="H195" t="str">
        <f t="shared" ref="H195:H258" si="7">IF(D195&gt;=13,"bonne note","mauvaise note")</f>
        <v>mauvaise note</v>
      </c>
    </row>
    <row r="196" spans="1:8" x14ac:dyDescent="0.2">
      <c r="A196" s="7" t="s">
        <v>18</v>
      </c>
      <c r="B196" s="8" t="s">
        <v>14</v>
      </c>
      <c r="C196" s="8" t="s">
        <v>10</v>
      </c>
      <c r="D196" s="8">
        <v>11</v>
      </c>
      <c r="E196" s="9">
        <v>2</v>
      </c>
      <c r="F196" s="14">
        <f t="shared" si="6"/>
        <v>22</v>
      </c>
      <c r="G196">
        <f>SUM(F196,-Analyse!$B$4)</f>
        <v>21</v>
      </c>
      <c r="H196" t="str">
        <f t="shared" si="7"/>
        <v>mauvaise note</v>
      </c>
    </row>
    <row r="197" spans="1:8" x14ac:dyDescent="0.2">
      <c r="A197" s="7" t="s">
        <v>7</v>
      </c>
      <c r="B197" s="8" t="s">
        <v>14</v>
      </c>
      <c r="C197" s="8" t="s">
        <v>10</v>
      </c>
      <c r="D197" s="8">
        <v>11</v>
      </c>
      <c r="E197" s="9">
        <v>2</v>
      </c>
      <c r="F197" s="14">
        <f t="shared" si="6"/>
        <v>22</v>
      </c>
      <c r="G197">
        <f>SUM(F197,-Analyse!$B$4)</f>
        <v>21</v>
      </c>
      <c r="H197" t="str">
        <f t="shared" si="7"/>
        <v>mauvaise note</v>
      </c>
    </row>
    <row r="198" spans="1:8" x14ac:dyDescent="0.2">
      <c r="A198" s="7" t="s">
        <v>16</v>
      </c>
      <c r="B198" s="8" t="s">
        <v>14</v>
      </c>
      <c r="C198" s="8" t="s">
        <v>10</v>
      </c>
      <c r="D198" s="8">
        <v>11</v>
      </c>
      <c r="E198" s="9">
        <v>2</v>
      </c>
      <c r="F198" s="14">
        <f>PRODUCT(D198,E198)</f>
        <v>22</v>
      </c>
      <c r="G198">
        <f>SUM(F198,-Analyse!$B$4)</f>
        <v>21</v>
      </c>
      <c r="H198" t="str">
        <f t="shared" si="7"/>
        <v>mauvaise note</v>
      </c>
    </row>
    <row r="199" spans="1:8" x14ac:dyDescent="0.2">
      <c r="A199" s="7" t="s">
        <v>7</v>
      </c>
      <c r="B199" s="8" t="s">
        <v>14</v>
      </c>
      <c r="C199" s="8" t="s">
        <v>10</v>
      </c>
      <c r="D199" s="8">
        <v>11</v>
      </c>
      <c r="E199" s="9">
        <v>2</v>
      </c>
      <c r="F199" s="14">
        <f t="shared" si="6"/>
        <v>22</v>
      </c>
      <c r="G199">
        <f>SUM(F199,-Analyse!$B$4)</f>
        <v>21</v>
      </c>
      <c r="H199" t="str">
        <f t="shared" si="7"/>
        <v>mauvaise note</v>
      </c>
    </row>
    <row r="200" spans="1:8" x14ac:dyDescent="0.2">
      <c r="A200" s="7" t="s">
        <v>11</v>
      </c>
      <c r="B200" s="8" t="s">
        <v>12</v>
      </c>
      <c r="C200" s="8" t="s">
        <v>10</v>
      </c>
      <c r="D200" s="8">
        <v>11</v>
      </c>
      <c r="E200" s="9">
        <v>2</v>
      </c>
      <c r="F200" s="14">
        <f t="shared" si="6"/>
        <v>22</v>
      </c>
      <c r="G200">
        <f>SUM(F200,-Analyse!$B$4)</f>
        <v>21</v>
      </c>
      <c r="H200" t="str">
        <f t="shared" si="7"/>
        <v>mauvaise note</v>
      </c>
    </row>
    <row r="201" spans="1:8" x14ac:dyDescent="0.2">
      <c r="A201" s="7" t="s">
        <v>18</v>
      </c>
      <c r="B201" s="8" t="s">
        <v>14</v>
      </c>
      <c r="C201" s="8" t="s">
        <v>10</v>
      </c>
      <c r="D201" s="8">
        <v>11</v>
      </c>
      <c r="E201" s="9">
        <v>2</v>
      </c>
      <c r="F201" s="14">
        <f t="shared" si="6"/>
        <v>22</v>
      </c>
      <c r="G201">
        <f>SUM(F201,-Analyse!$B$4)</f>
        <v>21</v>
      </c>
      <c r="H201" t="str">
        <f t="shared" si="7"/>
        <v>mauvaise note</v>
      </c>
    </row>
    <row r="202" spans="1:8" x14ac:dyDescent="0.2">
      <c r="A202" s="7" t="s">
        <v>7</v>
      </c>
      <c r="B202" s="8" t="s">
        <v>14</v>
      </c>
      <c r="C202" s="8" t="s">
        <v>10</v>
      </c>
      <c r="D202" s="8">
        <v>11</v>
      </c>
      <c r="E202" s="9">
        <v>2</v>
      </c>
      <c r="F202" s="14">
        <f t="shared" si="6"/>
        <v>22</v>
      </c>
      <c r="G202">
        <f>SUM(F202,-Analyse!$B$4)</f>
        <v>21</v>
      </c>
      <c r="H202" t="str">
        <f t="shared" si="7"/>
        <v>mauvaise note</v>
      </c>
    </row>
    <row r="203" spans="1:8" x14ac:dyDescent="0.2">
      <c r="A203" s="7" t="s">
        <v>16</v>
      </c>
      <c r="B203" s="8" t="s">
        <v>14</v>
      </c>
      <c r="C203" s="8" t="s">
        <v>10</v>
      </c>
      <c r="D203" s="8">
        <v>11</v>
      </c>
      <c r="E203" s="9">
        <v>2</v>
      </c>
      <c r="F203" s="14">
        <f t="shared" si="6"/>
        <v>22</v>
      </c>
      <c r="G203">
        <f>SUM(F203,-Analyse!$B$4)</f>
        <v>21</v>
      </c>
      <c r="H203" t="str">
        <f t="shared" si="7"/>
        <v>mauvaise note</v>
      </c>
    </row>
    <row r="204" spans="1:8" x14ac:dyDescent="0.2">
      <c r="A204" s="7" t="s">
        <v>7</v>
      </c>
      <c r="B204" s="8" t="s">
        <v>14</v>
      </c>
      <c r="C204" s="8" t="s">
        <v>10</v>
      </c>
      <c r="D204" s="8">
        <v>11</v>
      </c>
      <c r="E204" s="9">
        <v>2</v>
      </c>
      <c r="F204" s="14">
        <f t="shared" si="6"/>
        <v>22</v>
      </c>
      <c r="G204">
        <f>SUM(F204,-Analyse!$B$4)</f>
        <v>21</v>
      </c>
      <c r="H204" t="str">
        <f t="shared" si="7"/>
        <v>mauvaise note</v>
      </c>
    </row>
    <row r="205" spans="1:8" x14ac:dyDescent="0.2">
      <c r="A205" s="7" t="s">
        <v>11</v>
      </c>
      <c r="B205" s="8" t="s">
        <v>12</v>
      </c>
      <c r="C205" s="8" t="s">
        <v>10</v>
      </c>
      <c r="D205" s="8">
        <v>11</v>
      </c>
      <c r="E205" s="9">
        <v>2</v>
      </c>
      <c r="F205" s="14">
        <f t="shared" si="6"/>
        <v>22</v>
      </c>
      <c r="G205">
        <f>SUM(F205,-Analyse!$B$4)</f>
        <v>21</v>
      </c>
      <c r="H205" t="str">
        <f t="shared" si="7"/>
        <v>mauvaise note</v>
      </c>
    </row>
    <row r="206" spans="1:8" x14ac:dyDescent="0.2">
      <c r="A206" s="7" t="s">
        <v>18</v>
      </c>
      <c r="B206" s="8" t="s">
        <v>14</v>
      </c>
      <c r="C206" s="8" t="s">
        <v>10</v>
      </c>
      <c r="D206" s="8">
        <v>11</v>
      </c>
      <c r="E206" s="9">
        <v>2</v>
      </c>
      <c r="F206" s="14">
        <f t="shared" si="6"/>
        <v>22</v>
      </c>
      <c r="G206">
        <f>SUM(F206,-Analyse!$B$4)</f>
        <v>21</v>
      </c>
      <c r="H206" t="str">
        <f t="shared" si="7"/>
        <v>mauvaise note</v>
      </c>
    </row>
    <row r="207" spans="1:8" x14ac:dyDescent="0.2">
      <c r="A207" s="7" t="s">
        <v>7</v>
      </c>
      <c r="B207" s="8" t="s">
        <v>14</v>
      </c>
      <c r="C207" s="8" t="s">
        <v>10</v>
      </c>
      <c r="D207" s="8">
        <v>11</v>
      </c>
      <c r="E207" s="9">
        <v>2</v>
      </c>
      <c r="F207" s="14">
        <f t="shared" si="6"/>
        <v>22</v>
      </c>
      <c r="G207">
        <f>SUM(F207,-Analyse!$B$4)</f>
        <v>21</v>
      </c>
      <c r="H207" t="str">
        <f t="shared" si="7"/>
        <v>mauvaise note</v>
      </c>
    </row>
    <row r="208" spans="1:8" x14ac:dyDescent="0.2">
      <c r="A208" s="7" t="s">
        <v>16</v>
      </c>
      <c r="B208" s="8" t="s">
        <v>14</v>
      </c>
      <c r="C208" s="8" t="s">
        <v>10</v>
      </c>
      <c r="D208" s="8">
        <v>11</v>
      </c>
      <c r="E208" s="9">
        <v>2</v>
      </c>
      <c r="F208" s="14">
        <f t="shared" si="6"/>
        <v>22</v>
      </c>
      <c r="G208">
        <f>SUM(F208,-Analyse!$B$4)</f>
        <v>21</v>
      </c>
      <c r="H208" t="str">
        <f t="shared" si="7"/>
        <v>mauvaise note</v>
      </c>
    </row>
    <row r="209" spans="1:8" x14ac:dyDescent="0.2">
      <c r="A209" s="7" t="s">
        <v>7</v>
      </c>
      <c r="B209" s="8" t="s">
        <v>14</v>
      </c>
      <c r="C209" s="8" t="s">
        <v>10</v>
      </c>
      <c r="D209" s="8">
        <v>11</v>
      </c>
      <c r="E209" s="9">
        <v>2</v>
      </c>
      <c r="F209" s="14">
        <f t="shared" si="6"/>
        <v>22</v>
      </c>
      <c r="G209">
        <f>SUM(F209,-Analyse!$B$4)</f>
        <v>21</v>
      </c>
      <c r="H209" t="str">
        <f t="shared" si="7"/>
        <v>mauvaise note</v>
      </c>
    </row>
    <row r="210" spans="1:8" x14ac:dyDescent="0.2">
      <c r="A210" s="7" t="s">
        <v>11</v>
      </c>
      <c r="B210" s="8" t="s">
        <v>12</v>
      </c>
      <c r="C210" s="8" t="s">
        <v>10</v>
      </c>
      <c r="D210" s="8">
        <v>11</v>
      </c>
      <c r="E210" s="9">
        <v>2</v>
      </c>
      <c r="F210" s="14">
        <f t="shared" si="6"/>
        <v>22</v>
      </c>
      <c r="G210">
        <f>SUM(F210,-Analyse!$B$4)</f>
        <v>21</v>
      </c>
      <c r="H210" t="str">
        <f t="shared" si="7"/>
        <v>mauvaise note</v>
      </c>
    </row>
    <row r="211" spans="1:8" x14ac:dyDescent="0.2">
      <c r="A211" s="10" t="s">
        <v>18</v>
      </c>
      <c r="B211" s="11" t="s">
        <v>14</v>
      </c>
      <c r="C211" s="11" t="s">
        <v>10</v>
      </c>
      <c r="D211" s="11">
        <v>11</v>
      </c>
      <c r="E211" s="12">
        <v>2</v>
      </c>
      <c r="F211" s="14">
        <f t="shared" si="6"/>
        <v>22</v>
      </c>
      <c r="G211">
        <f>SUM(F211,-Analyse!$B$4)</f>
        <v>21</v>
      </c>
      <c r="H211" t="str">
        <f t="shared" si="7"/>
        <v>mauvaise note</v>
      </c>
    </row>
    <row r="212" spans="1:8" x14ac:dyDescent="0.2">
      <c r="A212" s="7" t="s">
        <v>7</v>
      </c>
      <c r="B212" s="8" t="s">
        <v>14</v>
      </c>
      <c r="C212" s="8" t="s">
        <v>10</v>
      </c>
      <c r="D212" s="8">
        <v>11</v>
      </c>
      <c r="E212" s="9">
        <v>2</v>
      </c>
      <c r="F212" s="14">
        <f t="shared" si="6"/>
        <v>22</v>
      </c>
      <c r="G212">
        <f>SUM(F212,-Analyse!$B$4)</f>
        <v>21</v>
      </c>
      <c r="H212" t="str">
        <f t="shared" si="7"/>
        <v>mauvaise note</v>
      </c>
    </row>
    <row r="213" spans="1:8" x14ac:dyDescent="0.2">
      <c r="A213" s="7" t="s">
        <v>16</v>
      </c>
      <c r="B213" s="8" t="s">
        <v>14</v>
      </c>
      <c r="C213" s="8" t="s">
        <v>10</v>
      </c>
      <c r="D213" s="8">
        <v>11</v>
      </c>
      <c r="E213" s="9">
        <v>2</v>
      </c>
      <c r="F213" s="14">
        <f t="shared" si="6"/>
        <v>22</v>
      </c>
      <c r="G213">
        <f>SUM(F213,-Analyse!$B$4)</f>
        <v>21</v>
      </c>
      <c r="H213" t="str">
        <f t="shared" si="7"/>
        <v>mauvaise note</v>
      </c>
    </row>
    <row r="214" spans="1:8" x14ac:dyDescent="0.2">
      <c r="A214" s="7" t="s">
        <v>7</v>
      </c>
      <c r="B214" s="8" t="s">
        <v>14</v>
      </c>
      <c r="C214" s="8" t="s">
        <v>10</v>
      </c>
      <c r="D214" s="8">
        <v>11</v>
      </c>
      <c r="E214" s="9">
        <v>2</v>
      </c>
      <c r="F214" s="14">
        <f t="shared" si="6"/>
        <v>22</v>
      </c>
      <c r="G214">
        <f>SUM(F214,-Analyse!$B$4)</f>
        <v>21</v>
      </c>
      <c r="H214" t="str">
        <f t="shared" si="7"/>
        <v>mauvaise note</v>
      </c>
    </row>
    <row r="215" spans="1:8" x14ac:dyDescent="0.2">
      <c r="A215" s="7" t="s">
        <v>11</v>
      </c>
      <c r="B215" s="8" t="s">
        <v>12</v>
      </c>
      <c r="C215" s="8" t="s">
        <v>10</v>
      </c>
      <c r="D215" s="8">
        <v>11</v>
      </c>
      <c r="E215" s="9">
        <v>2</v>
      </c>
      <c r="F215" s="14">
        <f t="shared" si="6"/>
        <v>22</v>
      </c>
      <c r="G215">
        <f>SUM(F215,-Analyse!$B$4)</f>
        <v>21</v>
      </c>
      <c r="H215" t="str">
        <f t="shared" si="7"/>
        <v>mauvaise note</v>
      </c>
    </row>
    <row r="216" spans="1:8" x14ac:dyDescent="0.2">
      <c r="A216" s="7" t="s">
        <v>18</v>
      </c>
      <c r="B216" s="8" t="s">
        <v>14</v>
      </c>
      <c r="C216" s="8" t="s">
        <v>10</v>
      </c>
      <c r="D216" s="8">
        <v>11</v>
      </c>
      <c r="E216" s="9">
        <v>2</v>
      </c>
      <c r="F216" s="14">
        <f t="shared" si="6"/>
        <v>22</v>
      </c>
      <c r="G216">
        <f>SUM(F216,-Analyse!$B$4)</f>
        <v>21</v>
      </c>
      <c r="H216" t="str">
        <f t="shared" si="7"/>
        <v>mauvaise note</v>
      </c>
    </row>
    <row r="217" spans="1:8" x14ac:dyDescent="0.2">
      <c r="A217" s="7" t="s">
        <v>7</v>
      </c>
      <c r="B217" s="8" t="s">
        <v>14</v>
      </c>
      <c r="C217" s="8" t="s">
        <v>10</v>
      </c>
      <c r="D217" s="8">
        <v>11</v>
      </c>
      <c r="E217" s="9">
        <v>2</v>
      </c>
      <c r="F217" s="14">
        <f t="shared" si="6"/>
        <v>22</v>
      </c>
      <c r="G217">
        <f>SUM(F217,-Analyse!$B$4)</f>
        <v>21</v>
      </c>
      <c r="H217" t="str">
        <f t="shared" si="7"/>
        <v>mauvaise note</v>
      </c>
    </row>
    <row r="218" spans="1:8" x14ac:dyDescent="0.2">
      <c r="A218" s="7" t="s">
        <v>16</v>
      </c>
      <c r="B218" s="8" t="s">
        <v>14</v>
      </c>
      <c r="C218" s="8" t="s">
        <v>10</v>
      </c>
      <c r="D218" s="8">
        <v>11</v>
      </c>
      <c r="E218" s="9">
        <v>2</v>
      </c>
      <c r="F218" s="14">
        <f t="shared" si="6"/>
        <v>22</v>
      </c>
      <c r="G218">
        <f>SUM(F218,-Analyse!$B$4)</f>
        <v>21</v>
      </c>
      <c r="H218" t="str">
        <f t="shared" si="7"/>
        <v>mauvaise note</v>
      </c>
    </row>
    <row r="219" spans="1:8" x14ac:dyDescent="0.2">
      <c r="A219" s="7" t="s">
        <v>7</v>
      </c>
      <c r="B219" s="8" t="s">
        <v>14</v>
      </c>
      <c r="C219" s="8" t="s">
        <v>10</v>
      </c>
      <c r="D219" s="8">
        <v>11</v>
      </c>
      <c r="E219" s="9">
        <v>2</v>
      </c>
      <c r="F219" s="14">
        <f t="shared" si="6"/>
        <v>22</v>
      </c>
      <c r="G219">
        <f>SUM(F219,-Analyse!$B$4)</f>
        <v>21</v>
      </c>
      <c r="H219" t="str">
        <f t="shared" si="7"/>
        <v>mauvaise note</v>
      </c>
    </row>
    <row r="220" spans="1:8" x14ac:dyDescent="0.2">
      <c r="A220" s="7" t="s">
        <v>11</v>
      </c>
      <c r="B220" s="8" t="s">
        <v>12</v>
      </c>
      <c r="C220" s="8" t="s">
        <v>10</v>
      </c>
      <c r="D220" s="8">
        <v>11</v>
      </c>
      <c r="E220" s="9">
        <v>2</v>
      </c>
      <c r="F220" s="14">
        <f t="shared" si="6"/>
        <v>22</v>
      </c>
      <c r="G220">
        <f>SUM(F220,-Analyse!$B$4)</f>
        <v>21</v>
      </c>
      <c r="H220" t="str">
        <f t="shared" si="7"/>
        <v>mauvaise note</v>
      </c>
    </row>
    <row r="221" spans="1:8" x14ac:dyDescent="0.2">
      <c r="A221" s="7" t="s">
        <v>18</v>
      </c>
      <c r="B221" s="8" t="s">
        <v>14</v>
      </c>
      <c r="C221" s="8" t="s">
        <v>10</v>
      </c>
      <c r="D221" s="8">
        <v>11</v>
      </c>
      <c r="E221" s="9">
        <v>2</v>
      </c>
      <c r="F221" s="14">
        <f t="shared" si="6"/>
        <v>22</v>
      </c>
      <c r="G221">
        <f>SUM(F221,-Analyse!$B$4)</f>
        <v>21</v>
      </c>
      <c r="H221" t="str">
        <f t="shared" si="7"/>
        <v>mauvaise note</v>
      </c>
    </row>
    <row r="222" spans="1:8" x14ac:dyDescent="0.2">
      <c r="A222" s="7" t="s">
        <v>7</v>
      </c>
      <c r="B222" s="8" t="s">
        <v>14</v>
      </c>
      <c r="C222" s="8" t="s">
        <v>10</v>
      </c>
      <c r="D222" s="8">
        <v>11</v>
      </c>
      <c r="E222" s="9">
        <v>2</v>
      </c>
      <c r="F222" s="14">
        <f t="shared" si="6"/>
        <v>22</v>
      </c>
      <c r="G222">
        <f>SUM(F222,-Analyse!$B$4)</f>
        <v>21</v>
      </c>
      <c r="H222" t="str">
        <f t="shared" si="7"/>
        <v>mauvaise note</v>
      </c>
    </row>
    <row r="223" spans="1:8" x14ac:dyDescent="0.2">
      <c r="A223" s="7" t="s">
        <v>16</v>
      </c>
      <c r="B223" s="8" t="s">
        <v>14</v>
      </c>
      <c r="C223" s="8" t="s">
        <v>10</v>
      </c>
      <c r="D223" s="8">
        <v>11</v>
      </c>
      <c r="E223" s="9">
        <v>2</v>
      </c>
      <c r="F223" s="14">
        <f t="shared" si="6"/>
        <v>22</v>
      </c>
      <c r="G223">
        <f>SUM(F223,-Analyse!$B$4)</f>
        <v>21</v>
      </c>
      <c r="H223" t="str">
        <f t="shared" si="7"/>
        <v>mauvaise note</v>
      </c>
    </row>
    <row r="224" spans="1:8" x14ac:dyDescent="0.2">
      <c r="A224" s="7" t="s">
        <v>7</v>
      </c>
      <c r="B224" s="8" t="s">
        <v>14</v>
      </c>
      <c r="C224" s="8" t="s">
        <v>10</v>
      </c>
      <c r="D224" s="8">
        <v>11</v>
      </c>
      <c r="E224" s="9">
        <v>2</v>
      </c>
      <c r="F224" s="14">
        <f t="shared" si="6"/>
        <v>22</v>
      </c>
      <c r="G224">
        <f>SUM(F224,-Analyse!$B$4)</f>
        <v>21</v>
      </c>
      <c r="H224" t="str">
        <f t="shared" si="7"/>
        <v>mauvaise note</v>
      </c>
    </row>
    <row r="225" spans="1:8" x14ac:dyDescent="0.2">
      <c r="A225" s="7" t="s">
        <v>11</v>
      </c>
      <c r="B225" s="8" t="s">
        <v>12</v>
      </c>
      <c r="C225" s="8" t="s">
        <v>10</v>
      </c>
      <c r="D225" s="8">
        <v>11</v>
      </c>
      <c r="E225" s="9">
        <v>2</v>
      </c>
      <c r="F225" s="14">
        <f t="shared" si="6"/>
        <v>22</v>
      </c>
      <c r="G225">
        <f>SUM(F225,-Analyse!$B$4)</f>
        <v>21</v>
      </c>
      <c r="H225" t="str">
        <f t="shared" si="7"/>
        <v>mauvaise note</v>
      </c>
    </row>
    <row r="226" spans="1:8" x14ac:dyDescent="0.2">
      <c r="A226" s="7" t="s">
        <v>18</v>
      </c>
      <c r="B226" s="8" t="s">
        <v>14</v>
      </c>
      <c r="C226" s="8" t="s">
        <v>10</v>
      </c>
      <c r="D226" s="8">
        <v>11</v>
      </c>
      <c r="E226" s="9">
        <v>2</v>
      </c>
      <c r="F226" s="14">
        <f t="shared" si="6"/>
        <v>22</v>
      </c>
      <c r="G226">
        <f>SUM(F226,-Analyse!$B$4)</f>
        <v>21</v>
      </c>
      <c r="H226" t="str">
        <f t="shared" si="7"/>
        <v>mauvaise note</v>
      </c>
    </row>
    <row r="227" spans="1:8" x14ac:dyDescent="0.2">
      <c r="A227" s="7" t="s">
        <v>7</v>
      </c>
      <c r="B227" s="8" t="s">
        <v>14</v>
      </c>
      <c r="C227" s="8" t="s">
        <v>10</v>
      </c>
      <c r="D227" s="8">
        <v>11</v>
      </c>
      <c r="E227" s="9">
        <v>2</v>
      </c>
      <c r="F227" s="14">
        <f t="shared" si="6"/>
        <v>22</v>
      </c>
      <c r="G227">
        <f>SUM(F227,-Analyse!$B$4)</f>
        <v>21</v>
      </c>
      <c r="H227" t="str">
        <f t="shared" si="7"/>
        <v>mauvaise note</v>
      </c>
    </row>
    <row r="228" spans="1:8" x14ac:dyDescent="0.2">
      <c r="A228" s="7" t="s">
        <v>16</v>
      </c>
      <c r="B228" s="8" t="s">
        <v>14</v>
      </c>
      <c r="C228" s="8" t="s">
        <v>10</v>
      </c>
      <c r="D228" s="8">
        <v>11</v>
      </c>
      <c r="E228" s="9">
        <v>2</v>
      </c>
      <c r="F228" s="14">
        <f t="shared" si="6"/>
        <v>22</v>
      </c>
      <c r="G228">
        <f>SUM(F228,-Analyse!$B$4)</f>
        <v>21</v>
      </c>
      <c r="H228" t="str">
        <f t="shared" si="7"/>
        <v>mauvaise note</v>
      </c>
    </row>
    <row r="229" spans="1:8" x14ac:dyDescent="0.2">
      <c r="A229" s="7" t="s">
        <v>7</v>
      </c>
      <c r="B229" s="8" t="s">
        <v>14</v>
      </c>
      <c r="C229" s="8" t="s">
        <v>10</v>
      </c>
      <c r="D229" s="8">
        <v>11</v>
      </c>
      <c r="E229" s="9">
        <v>2</v>
      </c>
      <c r="F229" s="14">
        <f t="shared" si="6"/>
        <v>22</v>
      </c>
      <c r="G229">
        <f>SUM(F229,-Analyse!$B$4)</f>
        <v>21</v>
      </c>
      <c r="H229" t="str">
        <f t="shared" si="7"/>
        <v>mauvaise note</v>
      </c>
    </row>
    <row r="230" spans="1:8" x14ac:dyDescent="0.2">
      <c r="A230" s="7" t="s">
        <v>11</v>
      </c>
      <c r="B230" s="8" t="s">
        <v>12</v>
      </c>
      <c r="C230" s="8" t="s">
        <v>10</v>
      </c>
      <c r="D230" s="8">
        <v>11</v>
      </c>
      <c r="E230" s="9">
        <v>2</v>
      </c>
      <c r="F230" s="14">
        <f t="shared" si="6"/>
        <v>22</v>
      </c>
      <c r="G230">
        <f>SUM(F230,-Analyse!$B$4)</f>
        <v>21</v>
      </c>
      <c r="H230" t="str">
        <f t="shared" si="7"/>
        <v>mauvaise note</v>
      </c>
    </row>
    <row r="231" spans="1:8" x14ac:dyDescent="0.2">
      <c r="A231" s="7" t="s">
        <v>18</v>
      </c>
      <c r="B231" s="8" t="s">
        <v>14</v>
      </c>
      <c r="C231" s="8" t="s">
        <v>10</v>
      </c>
      <c r="D231" s="8">
        <v>11</v>
      </c>
      <c r="E231" s="9">
        <v>2</v>
      </c>
      <c r="F231" s="14">
        <f t="shared" si="6"/>
        <v>22</v>
      </c>
      <c r="G231">
        <f>SUM(F231,-Analyse!$B$4)</f>
        <v>21</v>
      </c>
      <c r="H231" t="str">
        <f t="shared" si="7"/>
        <v>mauvaise note</v>
      </c>
    </row>
    <row r="232" spans="1:8" x14ac:dyDescent="0.2">
      <c r="A232" s="7" t="s">
        <v>7</v>
      </c>
      <c r="B232" s="8" t="s">
        <v>14</v>
      </c>
      <c r="C232" s="8" t="s">
        <v>10</v>
      </c>
      <c r="D232" s="8">
        <v>11</v>
      </c>
      <c r="E232" s="9">
        <v>2</v>
      </c>
      <c r="F232" s="14">
        <f t="shared" si="6"/>
        <v>22</v>
      </c>
      <c r="G232">
        <f>SUM(F232,-Analyse!$B$4)</f>
        <v>21</v>
      </c>
      <c r="H232" t="str">
        <f t="shared" si="7"/>
        <v>mauvaise note</v>
      </c>
    </row>
    <row r="233" spans="1:8" x14ac:dyDescent="0.2">
      <c r="A233" s="7" t="s">
        <v>16</v>
      </c>
      <c r="B233" s="8" t="s">
        <v>14</v>
      </c>
      <c r="C233" s="8" t="s">
        <v>10</v>
      </c>
      <c r="D233" s="8">
        <v>11</v>
      </c>
      <c r="E233" s="9">
        <v>2</v>
      </c>
      <c r="F233" s="14">
        <f t="shared" si="6"/>
        <v>22</v>
      </c>
      <c r="G233">
        <f>SUM(F233,-Analyse!$B$4)</f>
        <v>21</v>
      </c>
      <c r="H233" t="str">
        <f t="shared" si="7"/>
        <v>mauvaise note</v>
      </c>
    </row>
    <row r="234" spans="1:8" x14ac:dyDescent="0.2">
      <c r="A234" s="7" t="s">
        <v>7</v>
      </c>
      <c r="B234" s="8" t="s">
        <v>14</v>
      </c>
      <c r="C234" s="8" t="s">
        <v>10</v>
      </c>
      <c r="D234" s="8">
        <v>11</v>
      </c>
      <c r="E234" s="9">
        <v>2</v>
      </c>
      <c r="F234" s="14">
        <f t="shared" si="6"/>
        <v>22</v>
      </c>
      <c r="G234">
        <f>SUM(F234,-Analyse!$B$4)</f>
        <v>21</v>
      </c>
      <c r="H234" t="str">
        <f t="shared" si="7"/>
        <v>mauvaise note</v>
      </c>
    </row>
    <row r="235" spans="1:8" x14ac:dyDescent="0.2">
      <c r="A235" s="7" t="s">
        <v>11</v>
      </c>
      <c r="B235" s="8" t="s">
        <v>12</v>
      </c>
      <c r="C235" s="8" t="s">
        <v>10</v>
      </c>
      <c r="D235" s="8">
        <v>11</v>
      </c>
      <c r="E235" s="9">
        <v>2</v>
      </c>
      <c r="F235" s="14">
        <f t="shared" si="6"/>
        <v>22</v>
      </c>
      <c r="G235">
        <f>SUM(F235,-Analyse!$B$4)</f>
        <v>21</v>
      </c>
      <c r="H235" t="str">
        <f t="shared" si="7"/>
        <v>mauvaise note</v>
      </c>
    </row>
    <row r="236" spans="1:8" x14ac:dyDescent="0.2">
      <c r="A236" s="7" t="s">
        <v>18</v>
      </c>
      <c r="B236" s="8" t="s">
        <v>14</v>
      </c>
      <c r="C236" s="8" t="s">
        <v>10</v>
      </c>
      <c r="D236" s="8">
        <v>11</v>
      </c>
      <c r="E236" s="9">
        <v>2</v>
      </c>
      <c r="F236" s="14">
        <f t="shared" si="6"/>
        <v>22</v>
      </c>
      <c r="G236">
        <f>SUM(F236,-Analyse!$B$4)</f>
        <v>21</v>
      </c>
      <c r="H236" t="str">
        <f t="shared" si="7"/>
        <v>mauvaise note</v>
      </c>
    </row>
    <row r="237" spans="1:8" x14ac:dyDescent="0.2">
      <c r="A237" s="7" t="s">
        <v>7</v>
      </c>
      <c r="B237" s="8" t="s">
        <v>14</v>
      </c>
      <c r="C237" s="8" t="s">
        <v>10</v>
      </c>
      <c r="D237" s="8">
        <v>11</v>
      </c>
      <c r="E237" s="9">
        <v>2</v>
      </c>
      <c r="F237" s="14">
        <f t="shared" si="6"/>
        <v>22</v>
      </c>
      <c r="G237">
        <f>SUM(F237,-Analyse!$B$4)</f>
        <v>21</v>
      </c>
      <c r="H237" t="str">
        <f t="shared" si="7"/>
        <v>mauvaise note</v>
      </c>
    </row>
    <row r="238" spans="1:8" x14ac:dyDescent="0.2">
      <c r="A238" s="7" t="s">
        <v>16</v>
      </c>
      <c r="B238" s="8" t="s">
        <v>14</v>
      </c>
      <c r="C238" s="8" t="s">
        <v>10</v>
      </c>
      <c r="D238" s="8">
        <v>11</v>
      </c>
      <c r="E238" s="9">
        <v>2</v>
      </c>
      <c r="F238" s="14">
        <f t="shared" si="6"/>
        <v>22</v>
      </c>
      <c r="G238">
        <f>SUM(F238,-Analyse!$B$4)</f>
        <v>21</v>
      </c>
      <c r="H238" t="str">
        <f t="shared" si="7"/>
        <v>mauvaise note</v>
      </c>
    </row>
    <row r="239" spans="1:8" x14ac:dyDescent="0.2">
      <c r="A239" s="7" t="s">
        <v>7</v>
      </c>
      <c r="B239" s="8" t="s">
        <v>14</v>
      </c>
      <c r="C239" s="8" t="s">
        <v>10</v>
      </c>
      <c r="D239" s="8">
        <v>11</v>
      </c>
      <c r="E239" s="9">
        <v>2</v>
      </c>
      <c r="F239" s="14">
        <f t="shared" si="6"/>
        <v>22</v>
      </c>
      <c r="G239">
        <f>SUM(F239,-Analyse!$B$4)</f>
        <v>21</v>
      </c>
      <c r="H239" t="str">
        <f t="shared" si="7"/>
        <v>mauvaise note</v>
      </c>
    </row>
    <row r="240" spans="1:8" x14ac:dyDescent="0.2">
      <c r="A240" s="7" t="s">
        <v>11</v>
      </c>
      <c r="B240" s="8" t="s">
        <v>12</v>
      </c>
      <c r="C240" s="8" t="s">
        <v>10</v>
      </c>
      <c r="D240" s="8">
        <v>11</v>
      </c>
      <c r="E240" s="9">
        <v>2</v>
      </c>
      <c r="F240" s="14">
        <f t="shared" si="6"/>
        <v>22</v>
      </c>
      <c r="G240">
        <f>SUM(F240,-Analyse!$B$4)</f>
        <v>21</v>
      </c>
      <c r="H240" t="str">
        <f t="shared" si="7"/>
        <v>mauvaise note</v>
      </c>
    </row>
    <row r="241" spans="1:8" x14ac:dyDescent="0.2">
      <c r="A241" s="10" t="s">
        <v>18</v>
      </c>
      <c r="B241" s="11" t="s">
        <v>14</v>
      </c>
      <c r="C241" s="11" t="s">
        <v>10</v>
      </c>
      <c r="D241" s="11">
        <v>11</v>
      </c>
      <c r="E241" s="12">
        <v>2</v>
      </c>
      <c r="F241" s="14">
        <f t="shared" si="6"/>
        <v>22</v>
      </c>
      <c r="G241">
        <f>SUM(F241,-Analyse!$B$4)</f>
        <v>21</v>
      </c>
      <c r="H241" t="str">
        <f t="shared" si="7"/>
        <v>mauvaise note</v>
      </c>
    </row>
    <row r="242" spans="1:8" x14ac:dyDescent="0.2">
      <c r="A242" s="7" t="s">
        <v>6</v>
      </c>
      <c r="B242" s="8" t="s">
        <v>12</v>
      </c>
      <c r="C242" s="8" t="s">
        <v>10</v>
      </c>
      <c r="D242" s="8">
        <v>12</v>
      </c>
      <c r="E242" s="9">
        <v>3</v>
      </c>
      <c r="F242" s="14">
        <f t="shared" si="6"/>
        <v>36</v>
      </c>
      <c r="G242">
        <f>SUM(F242,-Analyse!$B$4)</f>
        <v>35</v>
      </c>
      <c r="H242" t="str">
        <f t="shared" si="7"/>
        <v>mauvaise note</v>
      </c>
    </row>
    <row r="243" spans="1:8" x14ac:dyDescent="0.2">
      <c r="A243" s="7" t="s">
        <v>6</v>
      </c>
      <c r="B243" s="8" t="s">
        <v>12</v>
      </c>
      <c r="C243" s="8" t="s">
        <v>10</v>
      </c>
      <c r="D243" s="8">
        <v>12</v>
      </c>
      <c r="E243" s="9">
        <v>3</v>
      </c>
      <c r="F243" s="14">
        <f t="shared" si="6"/>
        <v>36</v>
      </c>
      <c r="G243">
        <f>SUM(F243,-Analyse!$B$4)</f>
        <v>35</v>
      </c>
      <c r="H243" t="str">
        <f t="shared" si="7"/>
        <v>mauvaise note</v>
      </c>
    </row>
    <row r="244" spans="1:8" x14ac:dyDescent="0.2">
      <c r="A244" s="7" t="s">
        <v>15</v>
      </c>
      <c r="B244" s="8" t="s">
        <v>12</v>
      </c>
      <c r="C244" s="8" t="s">
        <v>10</v>
      </c>
      <c r="D244" s="8">
        <v>12</v>
      </c>
      <c r="E244" s="9">
        <v>3</v>
      </c>
      <c r="F244" s="14">
        <f t="shared" si="6"/>
        <v>36</v>
      </c>
      <c r="G244">
        <f>SUM(F244,-Analyse!$B$4)</f>
        <v>35</v>
      </c>
      <c r="H244" t="str">
        <f t="shared" si="7"/>
        <v>mauvaise note</v>
      </c>
    </row>
    <row r="245" spans="1:8" x14ac:dyDescent="0.2">
      <c r="A245" s="4" t="s">
        <v>15</v>
      </c>
      <c r="B245" s="5" t="s">
        <v>12</v>
      </c>
      <c r="C245" s="5" t="s">
        <v>9</v>
      </c>
      <c r="D245" s="5">
        <v>12</v>
      </c>
      <c r="E245" s="6">
        <v>3</v>
      </c>
      <c r="F245" s="14">
        <f t="shared" si="6"/>
        <v>36</v>
      </c>
      <c r="G245">
        <f>SUM(F245,-Analyse!$B$4)</f>
        <v>35</v>
      </c>
      <c r="H245" t="str">
        <f t="shared" si="7"/>
        <v>mauvaise note</v>
      </c>
    </row>
    <row r="246" spans="1:8" x14ac:dyDescent="0.2">
      <c r="A246" s="7" t="s">
        <v>6</v>
      </c>
      <c r="B246" s="8" t="s">
        <v>12</v>
      </c>
      <c r="C246" s="8" t="s">
        <v>10</v>
      </c>
      <c r="D246" s="8">
        <v>12</v>
      </c>
      <c r="E246" s="9">
        <v>3</v>
      </c>
      <c r="F246" s="14">
        <f t="shared" si="6"/>
        <v>36</v>
      </c>
      <c r="G246">
        <f>SUM(F246,-Analyse!$B$4)</f>
        <v>35</v>
      </c>
      <c r="H246" t="str">
        <f t="shared" si="7"/>
        <v>mauvaise note</v>
      </c>
    </row>
    <row r="247" spans="1:8" x14ac:dyDescent="0.2">
      <c r="A247" s="7" t="s">
        <v>6</v>
      </c>
      <c r="B247" s="8" t="s">
        <v>12</v>
      </c>
      <c r="C247" s="8" t="s">
        <v>10</v>
      </c>
      <c r="D247" s="8">
        <v>12</v>
      </c>
      <c r="E247" s="9">
        <v>3</v>
      </c>
      <c r="F247" s="14">
        <f t="shared" si="6"/>
        <v>36</v>
      </c>
      <c r="G247">
        <f>SUM(F247,-Analyse!$B$4)</f>
        <v>35</v>
      </c>
      <c r="H247" t="str">
        <f t="shared" si="7"/>
        <v>mauvaise note</v>
      </c>
    </row>
    <row r="248" spans="1:8" x14ac:dyDescent="0.2">
      <c r="A248" s="7" t="s">
        <v>6</v>
      </c>
      <c r="B248" s="8" t="s">
        <v>12</v>
      </c>
      <c r="C248" s="8" t="s">
        <v>10</v>
      </c>
      <c r="D248" s="8">
        <v>12</v>
      </c>
      <c r="E248" s="9">
        <v>3</v>
      </c>
      <c r="F248" s="14">
        <f t="shared" si="6"/>
        <v>36</v>
      </c>
      <c r="G248">
        <f>SUM(F248,-Analyse!$B$4)</f>
        <v>35</v>
      </c>
      <c r="H248" t="str">
        <f t="shared" si="7"/>
        <v>mauvaise note</v>
      </c>
    </row>
    <row r="249" spans="1:8" x14ac:dyDescent="0.2">
      <c r="A249" s="7" t="s">
        <v>15</v>
      </c>
      <c r="B249" s="8" t="s">
        <v>12</v>
      </c>
      <c r="C249" s="8" t="s">
        <v>10</v>
      </c>
      <c r="D249" s="8">
        <v>12</v>
      </c>
      <c r="E249" s="9">
        <v>3</v>
      </c>
      <c r="F249" s="14">
        <f t="shared" si="6"/>
        <v>36</v>
      </c>
      <c r="G249">
        <f>SUM(F249,-Analyse!$B$4)</f>
        <v>35</v>
      </c>
      <c r="H249" t="str">
        <f t="shared" si="7"/>
        <v>mauvaise note</v>
      </c>
    </row>
    <row r="250" spans="1:8" x14ac:dyDescent="0.2">
      <c r="A250" s="4" t="s">
        <v>15</v>
      </c>
      <c r="B250" s="5" t="s">
        <v>12</v>
      </c>
      <c r="C250" s="5" t="s">
        <v>9</v>
      </c>
      <c r="D250" s="5">
        <v>12</v>
      </c>
      <c r="E250" s="6">
        <v>3</v>
      </c>
      <c r="F250" s="14">
        <f t="shared" si="6"/>
        <v>36</v>
      </c>
      <c r="G250">
        <f>SUM(F250,-Analyse!$B$4)</f>
        <v>35</v>
      </c>
      <c r="H250" t="str">
        <f t="shared" si="7"/>
        <v>mauvaise note</v>
      </c>
    </row>
    <row r="251" spans="1:8" x14ac:dyDescent="0.2">
      <c r="A251" s="7" t="s">
        <v>6</v>
      </c>
      <c r="B251" s="8" t="s">
        <v>12</v>
      </c>
      <c r="C251" s="8" t="s">
        <v>10</v>
      </c>
      <c r="D251" s="8">
        <v>12</v>
      </c>
      <c r="E251" s="9">
        <v>3</v>
      </c>
      <c r="F251" s="14">
        <f t="shared" si="6"/>
        <v>36</v>
      </c>
      <c r="G251">
        <f>SUM(F251,-Analyse!$B$4)</f>
        <v>35</v>
      </c>
      <c r="H251" t="str">
        <f t="shared" si="7"/>
        <v>mauvaise note</v>
      </c>
    </row>
    <row r="252" spans="1:8" x14ac:dyDescent="0.2">
      <c r="A252" s="7" t="s">
        <v>6</v>
      </c>
      <c r="B252" s="8" t="s">
        <v>12</v>
      </c>
      <c r="C252" s="8" t="s">
        <v>10</v>
      </c>
      <c r="D252" s="8">
        <v>12</v>
      </c>
      <c r="E252" s="9">
        <v>3</v>
      </c>
      <c r="F252" s="14">
        <f t="shared" si="6"/>
        <v>36</v>
      </c>
      <c r="G252">
        <f>SUM(F252,-Analyse!$B$4)</f>
        <v>35</v>
      </c>
      <c r="H252" t="str">
        <f t="shared" si="7"/>
        <v>mauvaise note</v>
      </c>
    </row>
    <row r="253" spans="1:8" x14ac:dyDescent="0.2">
      <c r="A253" s="7" t="s">
        <v>6</v>
      </c>
      <c r="B253" s="8" t="s">
        <v>12</v>
      </c>
      <c r="C253" s="8" t="s">
        <v>10</v>
      </c>
      <c r="D253" s="8">
        <v>12</v>
      </c>
      <c r="E253" s="9">
        <v>3</v>
      </c>
      <c r="F253" s="14">
        <f t="shared" si="6"/>
        <v>36</v>
      </c>
      <c r="G253">
        <f>SUM(F253,-Analyse!$B$4)</f>
        <v>35</v>
      </c>
      <c r="H253" t="str">
        <f t="shared" si="7"/>
        <v>mauvaise note</v>
      </c>
    </row>
    <row r="254" spans="1:8" x14ac:dyDescent="0.2">
      <c r="A254" s="7" t="s">
        <v>15</v>
      </c>
      <c r="B254" s="8" t="s">
        <v>12</v>
      </c>
      <c r="C254" s="8" t="s">
        <v>10</v>
      </c>
      <c r="D254" s="8">
        <v>12</v>
      </c>
      <c r="E254" s="9">
        <v>3</v>
      </c>
      <c r="F254" s="14">
        <f t="shared" si="6"/>
        <v>36</v>
      </c>
      <c r="G254">
        <f>SUM(F254,-Analyse!$B$4)</f>
        <v>35</v>
      </c>
      <c r="H254" t="str">
        <f t="shared" si="7"/>
        <v>mauvaise note</v>
      </c>
    </row>
    <row r="255" spans="1:8" x14ac:dyDescent="0.2">
      <c r="A255" s="4" t="s">
        <v>15</v>
      </c>
      <c r="B255" s="5" t="s">
        <v>12</v>
      </c>
      <c r="C255" s="5" t="s">
        <v>9</v>
      </c>
      <c r="D255" s="5">
        <v>12</v>
      </c>
      <c r="E255" s="6">
        <v>3</v>
      </c>
      <c r="F255" s="14">
        <f t="shared" si="6"/>
        <v>36</v>
      </c>
      <c r="G255">
        <f>SUM(F255,-Analyse!$B$4)</f>
        <v>35</v>
      </c>
      <c r="H255" t="str">
        <f t="shared" si="7"/>
        <v>mauvaise note</v>
      </c>
    </row>
    <row r="256" spans="1:8" x14ac:dyDescent="0.2">
      <c r="A256" s="7" t="s">
        <v>6</v>
      </c>
      <c r="B256" s="8" t="s">
        <v>12</v>
      </c>
      <c r="C256" s="8" t="s">
        <v>10</v>
      </c>
      <c r="D256" s="8">
        <v>12</v>
      </c>
      <c r="E256" s="9">
        <v>3</v>
      </c>
      <c r="F256" s="14">
        <f t="shared" si="6"/>
        <v>36</v>
      </c>
      <c r="G256">
        <f>SUM(F256,-Analyse!$B$4)</f>
        <v>35</v>
      </c>
      <c r="H256" t="str">
        <f t="shared" si="7"/>
        <v>mauvaise note</v>
      </c>
    </row>
    <row r="257" spans="1:8" x14ac:dyDescent="0.2">
      <c r="A257" s="7" t="s">
        <v>6</v>
      </c>
      <c r="B257" s="8" t="s">
        <v>12</v>
      </c>
      <c r="C257" s="8" t="s">
        <v>10</v>
      </c>
      <c r="D257" s="8">
        <v>12</v>
      </c>
      <c r="E257" s="9">
        <v>3</v>
      </c>
      <c r="F257" s="14">
        <f t="shared" si="6"/>
        <v>36</v>
      </c>
      <c r="G257">
        <f>SUM(F257,-Analyse!$B$4)</f>
        <v>35</v>
      </c>
      <c r="H257" t="str">
        <f t="shared" si="7"/>
        <v>mauvaise note</v>
      </c>
    </row>
    <row r="258" spans="1:8" x14ac:dyDescent="0.2">
      <c r="A258" s="7" t="s">
        <v>6</v>
      </c>
      <c r="B258" s="8" t="s">
        <v>12</v>
      </c>
      <c r="C258" s="8" t="s">
        <v>10</v>
      </c>
      <c r="D258" s="8">
        <v>12</v>
      </c>
      <c r="E258" s="9">
        <v>3</v>
      </c>
      <c r="F258" s="14">
        <f t="shared" si="6"/>
        <v>36</v>
      </c>
      <c r="G258">
        <f>SUM(F258,-Analyse!$B$4)</f>
        <v>35</v>
      </c>
      <c r="H258" t="str">
        <f t="shared" si="7"/>
        <v>mauvaise note</v>
      </c>
    </row>
    <row r="259" spans="1:8" x14ac:dyDescent="0.2">
      <c r="A259" s="7" t="s">
        <v>15</v>
      </c>
      <c r="B259" s="8" t="s">
        <v>12</v>
      </c>
      <c r="C259" s="8" t="s">
        <v>10</v>
      </c>
      <c r="D259" s="8">
        <v>12</v>
      </c>
      <c r="E259" s="9">
        <v>3</v>
      </c>
      <c r="F259" s="14">
        <f t="shared" ref="F259:F322" si="8">PRODUCT(D259,E259)</f>
        <v>36</v>
      </c>
      <c r="G259">
        <f>SUM(F259,-Analyse!$B$4)</f>
        <v>35</v>
      </c>
      <c r="H259" t="str">
        <f t="shared" ref="H259:H322" si="9">IF(D259&gt;=13,"bonne note","mauvaise note")</f>
        <v>mauvaise note</v>
      </c>
    </row>
    <row r="260" spans="1:8" x14ac:dyDescent="0.2">
      <c r="A260" s="4" t="s">
        <v>15</v>
      </c>
      <c r="B260" s="5" t="s">
        <v>12</v>
      </c>
      <c r="C260" s="5" t="s">
        <v>9</v>
      </c>
      <c r="D260" s="5">
        <v>12</v>
      </c>
      <c r="E260" s="6">
        <v>3</v>
      </c>
      <c r="F260" s="14">
        <f t="shared" si="8"/>
        <v>36</v>
      </c>
      <c r="G260">
        <f>SUM(F260,-Analyse!$B$4)</f>
        <v>35</v>
      </c>
      <c r="H260" t="str">
        <f t="shared" si="9"/>
        <v>mauvaise note</v>
      </c>
    </row>
    <row r="261" spans="1:8" x14ac:dyDescent="0.2">
      <c r="A261" s="7" t="s">
        <v>6</v>
      </c>
      <c r="B261" s="8" t="s">
        <v>12</v>
      </c>
      <c r="C261" s="8" t="s">
        <v>10</v>
      </c>
      <c r="D261" s="8">
        <v>12</v>
      </c>
      <c r="E261" s="9">
        <v>3</v>
      </c>
      <c r="F261" s="14">
        <f t="shared" si="8"/>
        <v>36</v>
      </c>
      <c r="G261">
        <f>SUM(F261,-Analyse!$B$4)</f>
        <v>35</v>
      </c>
      <c r="H261" t="str">
        <f t="shared" si="9"/>
        <v>mauvaise note</v>
      </c>
    </row>
    <row r="262" spans="1:8" x14ac:dyDescent="0.2">
      <c r="A262" s="7" t="s">
        <v>6</v>
      </c>
      <c r="B262" s="8" t="s">
        <v>12</v>
      </c>
      <c r="C262" s="8" t="s">
        <v>10</v>
      </c>
      <c r="D262" s="8">
        <v>12</v>
      </c>
      <c r="E262" s="9">
        <v>3</v>
      </c>
      <c r="F262" s="14">
        <f t="shared" si="8"/>
        <v>36</v>
      </c>
      <c r="G262">
        <f>SUM(F262,-Analyse!$B$4)</f>
        <v>35</v>
      </c>
      <c r="H262" t="str">
        <f t="shared" si="9"/>
        <v>mauvaise note</v>
      </c>
    </row>
    <row r="263" spans="1:8" x14ac:dyDescent="0.2">
      <c r="A263" s="7" t="s">
        <v>6</v>
      </c>
      <c r="B263" s="8" t="s">
        <v>12</v>
      </c>
      <c r="C263" s="8" t="s">
        <v>10</v>
      </c>
      <c r="D263" s="8">
        <v>12</v>
      </c>
      <c r="E263" s="9">
        <v>3</v>
      </c>
      <c r="F263" s="14">
        <f t="shared" si="8"/>
        <v>36</v>
      </c>
      <c r="G263">
        <f>SUM(F263,-Analyse!$B$4)</f>
        <v>35</v>
      </c>
      <c r="H263" t="str">
        <f t="shared" si="9"/>
        <v>mauvaise note</v>
      </c>
    </row>
    <row r="264" spans="1:8" x14ac:dyDescent="0.2">
      <c r="A264" s="7" t="s">
        <v>15</v>
      </c>
      <c r="B264" s="8" t="s">
        <v>12</v>
      </c>
      <c r="C264" s="8" t="s">
        <v>10</v>
      </c>
      <c r="D264" s="8">
        <v>12</v>
      </c>
      <c r="E264" s="9">
        <v>3</v>
      </c>
      <c r="F264" s="14">
        <f t="shared" si="8"/>
        <v>36</v>
      </c>
      <c r="G264">
        <f>SUM(F264,-Analyse!$B$4)</f>
        <v>35</v>
      </c>
      <c r="H264" t="str">
        <f t="shared" si="9"/>
        <v>mauvaise note</v>
      </c>
    </row>
    <row r="265" spans="1:8" x14ac:dyDescent="0.2">
      <c r="A265" s="4" t="s">
        <v>15</v>
      </c>
      <c r="B265" s="5" t="s">
        <v>12</v>
      </c>
      <c r="C265" s="5" t="s">
        <v>9</v>
      </c>
      <c r="D265" s="5">
        <v>12</v>
      </c>
      <c r="E265" s="6">
        <v>3</v>
      </c>
      <c r="F265" s="14">
        <f t="shared" si="8"/>
        <v>36</v>
      </c>
      <c r="G265">
        <f>SUM(F265,-Analyse!$B$4)</f>
        <v>35</v>
      </c>
      <c r="H265" t="str">
        <f t="shared" si="9"/>
        <v>mauvaise note</v>
      </c>
    </row>
    <row r="266" spans="1:8" x14ac:dyDescent="0.2">
      <c r="A266" s="7" t="s">
        <v>6</v>
      </c>
      <c r="B266" s="8" t="s">
        <v>12</v>
      </c>
      <c r="C266" s="8" t="s">
        <v>10</v>
      </c>
      <c r="D266" s="8">
        <v>12</v>
      </c>
      <c r="E266" s="9">
        <v>3</v>
      </c>
      <c r="F266" s="14">
        <f t="shared" si="8"/>
        <v>36</v>
      </c>
      <c r="G266">
        <f>SUM(F266,-Analyse!$B$4)</f>
        <v>35</v>
      </c>
      <c r="H266" t="str">
        <f t="shared" si="9"/>
        <v>mauvaise note</v>
      </c>
    </row>
    <row r="267" spans="1:8" x14ac:dyDescent="0.2">
      <c r="A267" s="7" t="s">
        <v>6</v>
      </c>
      <c r="B267" s="8" t="s">
        <v>12</v>
      </c>
      <c r="C267" s="8" t="s">
        <v>10</v>
      </c>
      <c r="D267" s="8">
        <v>12</v>
      </c>
      <c r="E267" s="9">
        <v>3</v>
      </c>
      <c r="F267" s="14">
        <f t="shared" si="8"/>
        <v>36</v>
      </c>
      <c r="G267">
        <f>SUM(F267,-Analyse!$B$4)</f>
        <v>35</v>
      </c>
      <c r="H267" t="str">
        <f t="shared" si="9"/>
        <v>mauvaise note</v>
      </c>
    </row>
    <row r="268" spans="1:8" x14ac:dyDescent="0.2">
      <c r="A268" s="7" t="s">
        <v>6</v>
      </c>
      <c r="B268" s="8" t="s">
        <v>12</v>
      </c>
      <c r="C268" s="8" t="s">
        <v>10</v>
      </c>
      <c r="D268" s="8">
        <v>12</v>
      </c>
      <c r="E268" s="9">
        <v>3</v>
      </c>
      <c r="F268" s="14">
        <f t="shared" si="8"/>
        <v>36</v>
      </c>
      <c r="G268">
        <f>SUM(F268,-Analyse!$B$4)</f>
        <v>35</v>
      </c>
      <c r="H268" t="str">
        <f t="shared" si="9"/>
        <v>mauvaise note</v>
      </c>
    </row>
    <row r="269" spans="1:8" x14ac:dyDescent="0.2">
      <c r="A269" s="7" t="s">
        <v>15</v>
      </c>
      <c r="B269" s="8" t="s">
        <v>12</v>
      </c>
      <c r="C269" s="8" t="s">
        <v>10</v>
      </c>
      <c r="D269" s="8">
        <v>12</v>
      </c>
      <c r="E269" s="9">
        <v>3</v>
      </c>
      <c r="F269" s="14">
        <f t="shared" si="8"/>
        <v>36</v>
      </c>
      <c r="G269">
        <f>SUM(F269,-Analyse!$B$4)</f>
        <v>35</v>
      </c>
      <c r="H269" t="str">
        <f t="shared" si="9"/>
        <v>mauvaise note</v>
      </c>
    </row>
    <row r="270" spans="1:8" x14ac:dyDescent="0.2">
      <c r="A270" s="4" t="s">
        <v>15</v>
      </c>
      <c r="B270" s="5" t="s">
        <v>12</v>
      </c>
      <c r="C270" s="5" t="s">
        <v>9</v>
      </c>
      <c r="D270" s="5">
        <v>12</v>
      </c>
      <c r="E270" s="6">
        <v>3</v>
      </c>
      <c r="F270" s="14">
        <f t="shared" si="8"/>
        <v>36</v>
      </c>
      <c r="G270">
        <f>SUM(F270,-Analyse!$B$4)</f>
        <v>35</v>
      </c>
      <c r="H270" t="str">
        <f t="shared" si="9"/>
        <v>mauvaise note</v>
      </c>
    </row>
    <row r="271" spans="1:8" x14ac:dyDescent="0.2">
      <c r="A271" s="10" t="s">
        <v>6</v>
      </c>
      <c r="B271" s="11" t="s">
        <v>12</v>
      </c>
      <c r="C271" s="11" t="s">
        <v>10</v>
      </c>
      <c r="D271" s="11">
        <v>12</v>
      </c>
      <c r="E271" s="12">
        <v>3</v>
      </c>
      <c r="F271" s="14">
        <f t="shared" si="8"/>
        <v>36</v>
      </c>
      <c r="G271">
        <f>SUM(F271,-Analyse!$B$4)</f>
        <v>35</v>
      </c>
      <c r="H271" t="str">
        <f t="shared" si="9"/>
        <v>mauvaise note</v>
      </c>
    </row>
    <row r="272" spans="1:8" x14ac:dyDescent="0.2">
      <c r="A272" s="7" t="s">
        <v>6</v>
      </c>
      <c r="B272" s="8" t="s">
        <v>12</v>
      </c>
      <c r="C272" s="8" t="s">
        <v>10</v>
      </c>
      <c r="D272" s="8">
        <v>12</v>
      </c>
      <c r="E272" s="9">
        <v>3</v>
      </c>
      <c r="F272" s="14">
        <f t="shared" si="8"/>
        <v>36</v>
      </c>
      <c r="G272">
        <f>SUM(F272,-Analyse!$B$4)</f>
        <v>35</v>
      </c>
      <c r="H272" t="str">
        <f t="shared" si="9"/>
        <v>mauvaise note</v>
      </c>
    </row>
    <row r="273" spans="1:8" x14ac:dyDescent="0.2">
      <c r="A273" s="7" t="s">
        <v>6</v>
      </c>
      <c r="B273" s="8" t="s">
        <v>12</v>
      </c>
      <c r="C273" s="8" t="s">
        <v>10</v>
      </c>
      <c r="D273" s="8">
        <v>12</v>
      </c>
      <c r="E273" s="9">
        <v>3</v>
      </c>
      <c r="F273" s="14">
        <f t="shared" si="8"/>
        <v>36</v>
      </c>
      <c r="G273">
        <f>SUM(F273,-Analyse!$B$4)</f>
        <v>35</v>
      </c>
      <c r="H273" t="str">
        <f t="shared" si="9"/>
        <v>mauvaise note</v>
      </c>
    </row>
    <row r="274" spans="1:8" x14ac:dyDescent="0.2">
      <c r="A274" s="7" t="s">
        <v>15</v>
      </c>
      <c r="B274" s="8" t="s">
        <v>12</v>
      </c>
      <c r="C274" s="8" t="s">
        <v>10</v>
      </c>
      <c r="D274" s="8">
        <v>12</v>
      </c>
      <c r="E274" s="9">
        <v>3</v>
      </c>
      <c r="F274" s="14">
        <f t="shared" si="8"/>
        <v>36</v>
      </c>
      <c r="G274">
        <f>SUM(F274,-Analyse!$B$4)</f>
        <v>35</v>
      </c>
      <c r="H274" t="str">
        <f t="shared" si="9"/>
        <v>mauvaise note</v>
      </c>
    </row>
    <row r="275" spans="1:8" x14ac:dyDescent="0.2">
      <c r="A275" s="4" t="s">
        <v>15</v>
      </c>
      <c r="B275" s="5" t="s">
        <v>12</v>
      </c>
      <c r="C275" s="5" t="s">
        <v>9</v>
      </c>
      <c r="D275" s="5">
        <v>12</v>
      </c>
      <c r="E275" s="6">
        <v>3</v>
      </c>
      <c r="F275" s="14">
        <f t="shared" si="8"/>
        <v>36</v>
      </c>
      <c r="G275">
        <f>SUM(F275,-Analyse!$B$4)</f>
        <v>35</v>
      </c>
      <c r="H275" t="str">
        <f t="shared" si="9"/>
        <v>mauvaise note</v>
      </c>
    </row>
    <row r="276" spans="1:8" x14ac:dyDescent="0.2">
      <c r="A276" s="7" t="s">
        <v>6</v>
      </c>
      <c r="B276" s="8" t="s">
        <v>12</v>
      </c>
      <c r="C276" s="8" t="s">
        <v>10</v>
      </c>
      <c r="D276" s="8">
        <v>12</v>
      </c>
      <c r="E276" s="9">
        <v>3</v>
      </c>
      <c r="F276" s="14">
        <f t="shared" si="8"/>
        <v>36</v>
      </c>
      <c r="G276">
        <f>SUM(F276,-Analyse!$B$4)</f>
        <v>35</v>
      </c>
      <c r="H276" t="str">
        <f t="shared" si="9"/>
        <v>mauvaise note</v>
      </c>
    </row>
    <row r="277" spans="1:8" x14ac:dyDescent="0.2">
      <c r="A277" s="7" t="s">
        <v>6</v>
      </c>
      <c r="B277" s="8" t="s">
        <v>12</v>
      </c>
      <c r="C277" s="8" t="s">
        <v>10</v>
      </c>
      <c r="D277" s="8">
        <v>12</v>
      </c>
      <c r="E277" s="9">
        <v>3</v>
      </c>
      <c r="F277" s="14">
        <f t="shared" si="8"/>
        <v>36</v>
      </c>
      <c r="G277">
        <f>SUM(F277,-Analyse!$B$4)</f>
        <v>35</v>
      </c>
      <c r="H277" t="str">
        <f t="shared" si="9"/>
        <v>mauvaise note</v>
      </c>
    </row>
    <row r="278" spans="1:8" x14ac:dyDescent="0.2">
      <c r="A278" s="7" t="s">
        <v>6</v>
      </c>
      <c r="B278" s="8" t="s">
        <v>12</v>
      </c>
      <c r="C278" s="8" t="s">
        <v>10</v>
      </c>
      <c r="D278" s="8">
        <v>12</v>
      </c>
      <c r="E278" s="9">
        <v>3</v>
      </c>
      <c r="F278" s="14">
        <f t="shared" si="8"/>
        <v>36</v>
      </c>
      <c r="G278">
        <f>SUM(F278,-Analyse!$B$4)</f>
        <v>35</v>
      </c>
      <c r="H278" t="str">
        <f t="shared" si="9"/>
        <v>mauvaise note</v>
      </c>
    </row>
    <row r="279" spans="1:8" x14ac:dyDescent="0.2">
      <c r="A279" s="7" t="s">
        <v>15</v>
      </c>
      <c r="B279" s="8" t="s">
        <v>12</v>
      </c>
      <c r="C279" s="8" t="s">
        <v>10</v>
      </c>
      <c r="D279" s="8">
        <v>12</v>
      </c>
      <c r="E279" s="9">
        <v>3</v>
      </c>
      <c r="F279" s="14">
        <f t="shared" si="8"/>
        <v>36</v>
      </c>
      <c r="G279">
        <f>SUM(F279,-Analyse!$B$4)</f>
        <v>35</v>
      </c>
      <c r="H279" t="str">
        <f t="shared" si="9"/>
        <v>mauvaise note</v>
      </c>
    </row>
    <row r="280" spans="1:8" x14ac:dyDescent="0.2">
      <c r="A280" s="4" t="s">
        <v>15</v>
      </c>
      <c r="B280" s="5" t="s">
        <v>12</v>
      </c>
      <c r="C280" s="5" t="s">
        <v>9</v>
      </c>
      <c r="D280" s="5">
        <v>12</v>
      </c>
      <c r="E280" s="6">
        <v>3</v>
      </c>
      <c r="F280" s="14">
        <f t="shared" si="8"/>
        <v>36</v>
      </c>
      <c r="G280">
        <f>SUM(F280,-Analyse!$B$4)</f>
        <v>35</v>
      </c>
      <c r="H280" t="str">
        <f t="shared" si="9"/>
        <v>mauvaise note</v>
      </c>
    </row>
    <row r="281" spans="1:8" x14ac:dyDescent="0.2">
      <c r="A281" s="7" t="s">
        <v>6</v>
      </c>
      <c r="B281" s="8" t="s">
        <v>12</v>
      </c>
      <c r="C281" s="8" t="s">
        <v>10</v>
      </c>
      <c r="D281" s="8">
        <v>12</v>
      </c>
      <c r="E281" s="9">
        <v>3</v>
      </c>
      <c r="F281" s="14">
        <f t="shared" si="8"/>
        <v>36</v>
      </c>
      <c r="G281">
        <f>SUM(F281,-Analyse!$B$4)</f>
        <v>35</v>
      </c>
      <c r="H281" t="str">
        <f t="shared" si="9"/>
        <v>mauvaise note</v>
      </c>
    </row>
    <row r="282" spans="1:8" x14ac:dyDescent="0.2">
      <c r="A282" s="7" t="s">
        <v>6</v>
      </c>
      <c r="B282" s="8" t="s">
        <v>12</v>
      </c>
      <c r="C282" s="8" t="s">
        <v>10</v>
      </c>
      <c r="D282" s="8">
        <v>12</v>
      </c>
      <c r="E282" s="9">
        <v>3</v>
      </c>
      <c r="F282" s="14">
        <f t="shared" si="8"/>
        <v>36</v>
      </c>
      <c r="G282">
        <f>SUM(F282,-Analyse!$B$4)</f>
        <v>35</v>
      </c>
      <c r="H282" t="str">
        <f t="shared" si="9"/>
        <v>mauvaise note</v>
      </c>
    </row>
    <row r="283" spans="1:8" x14ac:dyDescent="0.2">
      <c r="A283" s="7" t="s">
        <v>6</v>
      </c>
      <c r="B283" s="8" t="s">
        <v>12</v>
      </c>
      <c r="C283" s="8" t="s">
        <v>10</v>
      </c>
      <c r="D283" s="8">
        <v>12</v>
      </c>
      <c r="E283" s="9">
        <v>3</v>
      </c>
      <c r="F283" s="14">
        <f t="shared" si="8"/>
        <v>36</v>
      </c>
      <c r="G283">
        <f>SUM(F283,-Analyse!$B$4)</f>
        <v>35</v>
      </c>
      <c r="H283" t="str">
        <f t="shared" si="9"/>
        <v>mauvaise note</v>
      </c>
    </row>
    <row r="284" spans="1:8" x14ac:dyDescent="0.2">
      <c r="A284" s="7" t="s">
        <v>15</v>
      </c>
      <c r="B284" s="8" t="s">
        <v>12</v>
      </c>
      <c r="C284" s="8" t="s">
        <v>10</v>
      </c>
      <c r="D284" s="8">
        <v>12</v>
      </c>
      <c r="E284" s="9">
        <v>3</v>
      </c>
      <c r="F284" s="14">
        <f t="shared" si="8"/>
        <v>36</v>
      </c>
      <c r="G284">
        <f>SUM(F284,-Analyse!$B$4)</f>
        <v>35</v>
      </c>
      <c r="H284" t="str">
        <f t="shared" si="9"/>
        <v>mauvaise note</v>
      </c>
    </row>
    <row r="285" spans="1:8" x14ac:dyDescent="0.2">
      <c r="A285" s="4" t="s">
        <v>15</v>
      </c>
      <c r="B285" s="5" t="s">
        <v>12</v>
      </c>
      <c r="C285" s="5" t="s">
        <v>9</v>
      </c>
      <c r="D285" s="5">
        <v>12</v>
      </c>
      <c r="E285" s="6">
        <v>3</v>
      </c>
      <c r="F285" s="14">
        <f t="shared" si="8"/>
        <v>36</v>
      </c>
      <c r="G285">
        <f>SUM(F285,-Analyse!$B$4)</f>
        <v>35</v>
      </c>
      <c r="H285" t="str">
        <f t="shared" si="9"/>
        <v>mauvaise note</v>
      </c>
    </row>
    <row r="286" spans="1:8" x14ac:dyDescent="0.2">
      <c r="A286" s="7" t="s">
        <v>6</v>
      </c>
      <c r="B286" s="8" t="s">
        <v>12</v>
      </c>
      <c r="C286" s="8" t="s">
        <v>10</v>
      </c>
      <c r="D286" s="8">
        <v>12</v>
      </c>
      <c r="E286" s="9">
        <v>3</v>
      </c>
      <c r="F286" s="14">
        <f t="shared" si="8"/>
        <v>36</v>
      </c>
      <c r="G286">
        <f>SUM(F286,-Analyse!$B$4)</f>
        <v>35</v>
      </c>
      <c r="H286" t="str">
        <f t="shared" si="9"/>
        <v>mauvaise note</v>
      </c>
    </row>
    <row r="287" spans="1:8" x14ac:dyDescent="0.2">
      <c r="A287" s="7" t="s">
        <v>6</v>
      </c>
      <c r="B287" s="8" t="s">
        <v>12</v>
      </c>
      <c r="C287" s="8" t="s">
        <v>10</v>
      </c>
      <c r="D287" s="8">
        <v>12</v>
      </c>
      <c r="E287" s="9">
        <v>3</v>
      </c>
      <c r="F287" s="14">
        <f t="shared" si="8"/>
        <v>36</v>
      </c>
      <c r="G287">
        <f>SUM(F287,-Analyse!$B$4)</f>
        <v>35</v>
      </c>
      <c r="H287" t="str">
        <f t="shared" si="9"/>
        <v>mauvaise note</v>
      </c>
    </row>
    <row r="288" spans="1:8" x14ac:dyDescent="0.2">
      <c r="A288" s="7" t="s">
        <v>6</v>
      </c>
      <c r="B288" s="8" t="s">
        <v>12</v>
      </c>
      <c r="C288" s="8" t="s">
        <v>10</v>
      </c>
      <c r="D288" s="8">
        <v>12</v>
      </c>
      <c r="E288" s="9">
        <v>3</v>
      </c>
      <c r="F288" s="14">
        <f t="shared" si="8"/>
        <v>36</v>
      </c>
      <c r="G288">
        <f>SUM(F288,-Analyse!$B$4)</f>
        <v>35</v>
      </c>
      <c r="H288" t="str">
        <f t="shared" si="9"/>
        <v>mauvaise note</v>
      </c>
    </row>
    <row r="289" spans="1:8" x14ac:dyDescent="0.2">
      <c r="A289" s="7" t="s">
        <v>15</v>
      </c>
      <c r="B289" s="8" t="s">
        <v>12</v>
      </c>
      <c r="C289" s="8" t="s">
        <v>10</v>
      </c>
      <c r="D289" s="8">
        <v>12</v>
      </c>
      <c r="E289" s="9">
        <v>3</v>
      </c>
      <c r="F289" s="14">
        <f t="shared" si="8"/>
        <v>36</v>
      </c>
      <c r="G289">
        <f>SUM(F289,-Analyse!$B$4)</f>
        <v>35</v>
      </c>
      <c r="H289" t="str">
        <f t="shared" si="9"/>
        <v>mauvaise note</v>
      </c>
    </row>
    <row r="290" spans="1:8" x14ac:dyDescent="0.2">
      <c r="A290" s="4" t="s">
        <v>15</v>
      </c>
      <c r="B290" s="5" t="s">
        <v>12</v>
      </c>
      <c r="C290" s="5" t="s">
        <v>9</v>
      </c>
      <c r="D290" s="5">
        <v>12</v>
      </c>
      <c r="E290" s="6">
        <v>3</v>
      </c>
      <c r="F290" s="14">
        <f t="shared" si="8"/>
        <v>36</v>
      </c>
      <c r="G290">
        <f>SUM(F290,-Analyse!$B$4)</f>
        <v>35</v>
      </c>
      <c r="H290" t="str">
        <f t="shared" si="9"/>
        <v>mauvaise note</v>
      </c>
    </row>
    <row r="291" spans="1:8" x14ac:dyDescent="0.2">
      <c r="A291" s="7" t="s">
        <v>6</v>
      </c>
      <c r="B291" s="8" t="s">
        <v>12</v>
      </c>
      <c r="C291" s="8" t="s">
        <v>10</v>
      </c>
      <c r="D291" s="8">
        <v>12</v>
      </c>
      <c r="E291" s="9">
        <v>3</v>
      </c>
      <c r="F291" s="14">
        <f t="shared" si="8"/>
        <v>36</v>
      </c>
      <c r="G291">
        <f>SUM(F291,-Analyse!$B$4)</f>
        <v>35</v>
      </c>
      <c r="H291" t="str">
        <f t="shared" si="9"/>
        <v>mauvaise note</v>
      </c>
    </row>
    <row r="292" spans="1:8" x14ac:dyDescent="0.2">
      <c r="A292" s="7" t="s">
        <v>6</v>
      </c>
      <c r="B292" s="8" t="s">
        <v>12</v>
      </c>
      <c r="C292" s="8" t="s">
        <v>10</v>
      </c>
      <c r="D292" s="8">
        <v>12</v>
      </c>
      <c r="E292" s="9">
        <v>3</v>
      </c>
      <c r="F292" s="14">
        <f t="shared" si="8"/>
        <v>36</v>
      </c>
      <c r="G292">
        <f>SUM(F292,-Analyse!$B$4)</f>
        <v>35</v>
      </c>
      <c r="H292" t="str">
        <f t="shared" si="9"/>
        <v>mauvaise note</v>
      </c>
    </row>
    <row r="293" spans="1:8" x14ac:dyDescent="0.2">
      <c r="A293" s="7" t="s">
        <v>6</v>
      </c>
      <c r="B293" s="8" t="s">
        <v>12</v>
      </c>
      <c r="C293" s="8" t="s">
        <v>10</v>
      </c>
      <c r="D293" s="8">
        <v>12</v>
      </c>
      <c r="E293" s="9">
        <v>3</v>
      </c>
      <c r="F293" s="14">
        <f t="shared" si="8"/>
        <v>36</v>
      </c>
      <c r="G293">
        <f>SUM(F293,-Analyse!$B$4)</f>
        <v>35</v>
      </c>
      <c r="H293" t="str">
        <f t="shared" si="9"/>
        <v>mauvaise note</v>
      </c>
    </row>
    <row r="294" spans="1:8" x14ac:dyDescent="0.2">
      <c r="A294" s="7" t="s">
        <v>15</v>
      </c>
      <c r="B294" s="8" t="s">
        <v>12</v>
      </c>
      <c r="C294" s="8" t="s">
        <v>10</v>
      </c>
      <c r="D294" s="8">
        <v>12</v>
      </c>
      <c r="E294" s="9">
        <v>3</v>
      </c>
      <c r="F294" s="14">
        <f t="shared" si="8"/>
        <v>36</v>
      </c>
      <c r="G294">
        <f>SUM(F294,-Analyse!$B$4)</f>
        <v>35</v>
      </c>
      <c r="H294" t="str">
        <f t="shared" si="9"/>
        <v>mauvaise note</v>
      </c>
    </row>
    <row r="295" spans="1:8" x14ac:dyDescent="0.2">
      <c r="A295" s="4" t="s">
        <v>15</v>
      </c>
      <c r="B295" s="5" t="s">
        <v>12</v>
      </c>
      <c r="C295" s="5" t="s">
        <v>9</v>
      </c>
      <c r="D295" s="5">
        <v>12</v>
      </c>
      <c r="E295" s="6">
        <v>3</v>
      </c>
      <c r="F295" s="14">
        <f t="shared" si="8"/>
        <v>36</v>
      </c>
      <c r="G295">
        <f>SUM(F295,-Analyse!$B$4)</f>
        <v>35</v>
      </c>
      <c r="H295" t="str">
        <f t="shared" si="9"/>
        <v>mauvaise note</v>
      </c>
    </row>
    <row r="296" spans="1:8" x14ac:dyDescent="0.2">
      <c r="A296" s="7" t="s">
        <v>6</v>
      </c>
      <c r="B296" s="8" t="s">
        <v>12</v>
      </c>
      <c r="C296" s="8" t="s">
        <v>10</v>
      </c>
      <c r="D296" s="8">
        <v>12</v>
      </c>
      <c r="E296" s="9">
        <v>3</v>
      </c>
      <c r="F296" s="14">
        <f t="shared" si="8"/>
        <v>36</v>
      </c>
      <c r="G296">
        <f>SUM(F296,-Analyse!$B$4)</f>
        <v>35</v>
      </c>
      <c r="H296" t="str">
        <f t="shared" si="9"/>
        <v>mauvaise note</v>
      </c>
    </row>
    <row r="297" spans="1:8" x14ac:dyDescent="0.2">
      <c r="A297" s="7" t="s">
        <v>6</v>
      </c>
      <c r="B297" s="8" t="s">
        <v>12</v>
      </c>
      <c r="C297" s="8" t="s">
        <v>10</v>
      </c>
      <c r="D297" s="8">
        <v>12</v>
      </c>
      <c r="E297" s="9">
        <v>3</v>
      </c>
      <c r="F297" s="14">
        <f t="shared" si="8"/>
        <v>36</v>
      </c>
      <c r="G297">
        <f>SUM(F297,-Analyse!$B$4)</f>
        <v>35</v>
      </c>
      <c r="H297" t="str">
        <f t="shared" si="9"/>
        <v>mauvaise note</v>
      </c>
    </row>
    <row r="298" spans="1:8" x14ac:dyDescent="0.2">
      <c r="A298" s="7" t="s">
        <v>6</v>
      </c>
      <c r="B298" s="8" t="s">
        <v>12</v>
      </c>
      <c r="C298" s="8" t="s">
        <v>10</v>
      </c>
      <c r="D298" s="8">
        <v>12</v>
      </c>
      <c r="E298" s="9">
        <v>3</v>
      </c>
      <c r="F298" s="14">
        <f t="shared" si="8"/>
        <v>36</v>
      </c>
      <c r="G298">
        <f>SUM(F298,-Analyse!$B$4)</f>
        <v>35</v>
      </c>
      <c r="H298" t="str">
        <f t="shared" si="9"/>
        <v>mauvaise note</v>
      </c>
    </row>
    <row r="299" spans="1:8" x14ac:dyDescent="0.2">
      <c r="A299" s="7" t="s">
        <v>15</v>
      </c>
      <c r="B299" s="8" t="s">
        <v>12</v>
      </c>
      <c r="C299" s="8" t="s">
        <v>10</v>
      </c>
      <c r="D299" s="8">
        <v>12</v>
      </c>
      <c r="E299" s="9">
        <v>3</v>
      </c>
      <c r="F299" s="14">
        <f t="shared" si="8"/>
        <v>36</v>
      </c>
      <c r="G299">
        <f>SUM(F299,-Analyse!$B$4)</f>
        <v>35</v>
      </c>
      <c r="H299" t="str">
        <f t="shared" si="9"/>
        <v>mauvaise note</v>
      </c>
    </row>
    <row r="300" spans="1:8" x14ac:dyDescent="0.2">
      <c r="A300" s="4" t="s">
        <v>15</v>
      </c>
      <c r="B300" s="5" t="s">
        <v>12</v>
      </c>
      <c r="C300" s="5" t="s">
        <v>9</v>
      </c>
      <c r="D300" s="5">
        <v>12</v>
      </c>
      <c r="E300" s="6">
        <v>3</v>
      </c>
      <c r="F300" s="14">
        <f t="shared" si="8"/>
        <v>36</v>
      </c>
      <c r="G300">
        <f>SUM(F300,-Analyse!$B$4)</f>
        <v>35</v>
      </c>
      <c r="H300" t="str">
        <f t="shared" si="9"/>
        <v>mauvaise note</v>
      </c>
    </row>
    <row r="301" spans="1:8" x14ac:dyDescent="0.2">
      <c r="A301" s="10" t="s">
        <v>6</v>
      </c>
      <c r="B301" s="11" t="s">
        <v>12</v>
      </c>
      <c r="C301" s="11" t="s">
        <v>10</v>
      </c>
      <c r="D301" s="11">
        <v>12</v>
      </c>
      <c r="E301" s="12">
        <v>3</v>
      </c>
      <c r="F301" s="14">
        <f t="shared" si="8"/>
        <v>36</v>
      </c>
      <c r="G301">
        <f>SUM(F301,-Analyse!$B$4)</f>
        <v>35</v>
      </c>
      <c r="H301" t="str">
        <f t="shared" si="9"/>
        <v>mauvaise note</v>
      </c>
    </row>
    <row r="302" spans="1:8" x14ac:dyDescent="0.2">
      <c r="A302" s="7" t="s">
        <v>6</v>
      </c>
      <c r="B302" s="8" t="s">
        <v>12</v>
      </c>
      <c r="C302" s="8" t="s">
        <v>10</v>
      </c>
      <c r="D302" s="8">
        <v>12</v>
      </c>
      <c r="E302" s="9">
        <v>3</v>
      </c>
      <c r="F302" s="14">
        <f t="shared" si="8"/>
        <v>36</v>
      </c>
      <c r="G302">
        <f>SUM(F302,-Analyse!$B$4)</f>
        <v>35</v>
      </c>
      <c r="H302" t="str">
        <f t="shared" si="9"/>
        <v>mauvaise note</v>
      </c>
    </row>
    <row r="303" spans="1:8" x14ac:dyDescent="0.2">
      <c r="A303" s="7" t="s">
        <v>6</v>
      </c>
      <c r="B303" s="8" t="s">
        <v>12</v>
      </c>
      <c r="C303" s="8" t="s">
        <v>10</v>
      </c>
      <c r="D303" s="8">
        <v>12</v>
      </c>
      <c r="E303" s="9">
        <v>3</v>
      </c>
      <c r="F303" s="14">
        <f t="shared" si="8"/>
        <v>36</v>
      </c>
      <c r="G303">
        <f>SUM(F303,-Analyse!$B$4)</f>
        <v>35</v>
      </c>
      <c r="H303" t="str">
        <f t="shared" si="9"/>
        <v>mauvaise note</v>
      </c>
    </row>
    <row r="304" spans="1:8" x14ac:dyDescent="0.2">
      <c r="A304" s="7" t="s">
        <v>15</v>
      </c>
      <c r="B304" s="8" t="s">
        <v>12</v>
      </c>
      <c r="C304" s="8" t="s">
        <v>10</v>
      </c>
      <c r="D304" s="8">
        <v>12</v>
      </c>
      <c r="E304" s="9">
        <v>3</v>
      </c>
      <c r="F304" s="14">
        <f t="shared" si="8"/>
        <v>36</v>
      </c>
      <c r="G304">
        <f>SUM(F304,-Analyse!$B$4)</f>
        <v>35</v>
      </c>
      <c r="H304" t="str">
        <f t="shared" si="9"/>
        <v>mauvaise note</v>
      </c>
    </row>
    <row r="305" spans="1:8" x14ac:dyDescent="0.2">
      <c r="A305" s="4" t="s">
        <v>15</v>
      </c>
      <c r="B305" s="5" t="s">
        <v>12</v>
      </c>
      <c r="C305" s="5" t="s">
        <v>9</v>
      </c>
      <c r="D305" s="5">
        <v>12</v>
      </c>
      <c r="E305" s="6">
        <v>3</v>
      </c>
      <c r="F305" s="14">
        <f t="shared" si="8"/>
        <v>36</v>
      </c>
      <c r="G305">
        <f>SUM(F305,-Analyse!$B$4)</f>
        <v>35</v>
      </c>
      <c r="H305" t="str">
        <f t="shared" si="9"/>
        <v>mauvaise note</v>
      </c>
    </row>
    <row r="306" spans="1:8" x14ac:dyDescent="0.2">
      <c r="A306" s="7" t="s">
        <v>6</v>
      </c>
      <c r="B306" s="8" t="s">
        <v>12</v>
      </c>
      <c r="C306" s="8" t="s">
        <v>10</v>
      </c>
      <c r="D306" s="8">
        <v>12</v>
      </c>
      <c r="E306" s="9">
        <v>3</v>
      </c>
      <c r="F306" s="14">
        <f t="shared" si="8"/>
        <v>36</v>
      </c>
      <c r="G306">
        <f>SUM(F306,-Analyse!$B$4)</f>
        <v>35</v>
      </c>
      <c r="H306" t="str">
        <f t="shared" si="9"/>
        <v>mauvaise note</v>
      </c>
    </row>
    <row r="307" spans="1:8" x14ac:dyDescent="0.2">
      <c r="A307" s="7" t="s">
        <v>6</v>
      </c>
      <c r="B307" s="8" t="s">
        <v>12</v>
      </c>
      <c r="C307" s="8" t="s">
        <v>10</v>
      </c>
      <c r="D307" s="8">
        <v>12</v>
      </c>
      <c r="E307" s="9">
        <v>3</v>
      </c>
      <c r="F307" s="14">
        <f t="shared" si="8"/>
        <v>36</v>
      </c>
      <c r="G307">
        <f>SUM(F307,-Analyse!$B$4)</f>
        <v>35</v>
      </c>
      <c r="H307" t="str">
        <f t="shared" si="9"/>
        <v>mauvaise note</v>
      </c>
    </row>
    <row r="308" spans="1:8" x14ac:dyDescent="0.2">
      <c r="A308" s="7" t="s">
        <v>6</v>
      </c>
      <c r="B308" s="8" t="s">
        <v>12</v>
      </c>
      <c r="C308" s="8" t="s">
        <v>10</v>
      </c>
      <c r="D308" s="8">
        <v>12</v>
      </c>
      <c r="E308" s="9">
        <v>3</v>
      </c>
      <c r="F308" s="14">
        <f t="shared" si="8"/>
        <v>36</v>
      </c>
      <c r="G308">
        <f>SUM(F308,-Analyse!$B$4)</f>
        <v>35</v>
      </c>
      <c r="H308" t="str">
        <f t="shared" si="9"/>
        <v>mauvaise note</v>
      </c>
    </row>
    <row r="309" spans="1:8" x14ac:dyDescent="0.2">
      <c r="A309" s="7" t="s">
        <v>15</v>
      </c>
      <c r="B309" s="8" t="s">
        <v>12</v>
      </c>
      <c r="C309" s="8" t="s">
        <v>10</v>
      </c>
      <c r="D309" s="8">
        <v>12</v>
      </c>
      <c r="E309" s="9">
        <v>3</v>
      </c>
      <c r="F309" s="14">
        <f t="shared" si="8"/>
        <v>36</v>
      </c>
      <c r="G309">
        <f>SUM(F309,-Analyse!$B$4)</f>
        <v>35</v>
      </c>
      <c r="H309" t="str">
        <f t="shared" si="9"/>
        <v>mauvaise note</v>
      </c>
    </row>
    <row r="310" spans="1:8" x14ac:dyDescent="0.2">
      <c r="A310" s="4" t="s">
        <v>15</v>
      </c>
      <c r="B310" s="5" t="s">
        <v>12</v>
      </c>
      <c r="C310" s="5" t="s">
        <v>9</v>
      </c>
      <c r="D310" s="5">
        <v>12</v>
      </c>
      <c r="E310" s="6">
        <v>3</v>
      </c>
      <c r="F310" s="14">
        <f t="shared" si="8"/>
        <v>36</v>
      </c>
      <c r="G310">
        <f>SUM(F310,-Analyse!$B$4)</f>
        <v>35</v>
      </c>
      <c r="H310" t="str">
        <f t="shared" si="9"/>
        <v>mauvaise note</v>
      </c>
    </row>
    <row r="311" spans="1:8" x14ac:dyDescent="0.2">
      <c r="A311" s="7" t="s">
        <v>6</v>
      </c>
      <c r="B311" s="8" t="s">
        <v>12</v>
      </c>
      <c r="C311" s="8" t="s">
        <v>10</v>
      </c>
      <c r="D311" s="8">
        <v>12</v>
      </c>
      <c r="E311" s="9">
        <v>3</v>
      </c>
      <c r="F311" s="14">
        <f t="shared" si="8"/>
        <v>36</v>
      </c>
      <c r="G311">
        <f>SUM(F311,-Analyse!$B$4)</f>
        <v>35</v>
      </c>
      <c r="H311" t="str">
        <f t="shared" si="9"/>
        <v>mauvaise note</v>
      </c>
    </row>
    <row r="312" spans="1:8" x14ac:dyDescent="0.2">
      <c r="A312" s="7" t="s">
        <v>6</v>
      </c>
      <c r="B312" s="8" t="s">
        <v>12</v>
      </c>
      <c r="C312" s="8" t="s">
        <v>10</v>
      </c>
      <c r="D312" s="8">
        <v>12</v>
      </c>
      <c r="E312" s="9">
        <v>3</v>
      </c>
      <c r="F312" s="14">
        <f t="shared" si="8"/>
        <v>36</v>
      </c>
      <c r="G312">
        <f>SUM(F312,-Analyse!$B$4)</f>
        <v>35</v>
      </c>
      <c r="H312" t="str">
        <f t="shared" si="9"/>
        <v>mauvaise note</v>
      </c>
    </row>
    <row r="313" spans="1:8" x14ac:dyDescent="0.2">
      <c r="A313" s="7" t="s">
        <v>6</v>
      </c>
      <c r="B313" s="8" t="s">
        <v>12</v>
      </c>
      <c r="C313" s="8" t="s">
        <v>10</v>
      </c>
      <c r="D313" s="8">
        <v>12</v>
      </c>
      <c r="E313" s="9">
        <v>3</v>
      </c>
      <c r="F313" s="14">
        <f t="shared" si="8"/>
        <v>36</v>
      </c>
      <c r="G313">
        <f>SUM(F313,-Analyse!$B$4)</f>
        <v>35</v>
      </c>
      <c r="H313" t="str">
        <f t="shared" si="9"/>
        <v>mauvaise note</v>
      </c>
    </row>
    <row r="314" spans="1:8" x14ac:dyDescent="0.2">
      <c r="A314" s="7" t="s">
        <v>15</v>
      </c>
      <c r="B314" s="8" t="s">
        <v>12</v>
      </c>
      <c r="C314" s="8" t="s">
        <v>10</v>
      </c>
      <c r="D314" s="8">
        <v>12</v>
      </c>
      <c r="E314" s="9">
        <v>3</v>
      </c>
      <c r="F314" s="14">
        <f t="shared" si="8"/>
        <v>36</v>
      </c>
      <c r="G314">
        <f>SUM(F314,-Analyse!$B$4)</f>
        <v>35</v>
      </c>
      <c r="H314" t="str">
        <f t="shared" si="9"/>
        <v>mauvaise note</v>
      </c>
    </row>
    <row r="315" spans="1:8" x14ac:dyDescent="0.2">
      <c r="A315" s="4" t="s">
        <v>15</v>
      </c>
      <c r="B315" s="5" t="s">
        <v>12</v>
      </c>
      <c r="C315" s="5" t="s">
        <v>9</v>
      </c>
      <c r="D315" s="5">
        <v>12</v>
      </c>
      <c r="E315" s="6">
        <v>3</v>
      </c>
      <c r="F315" s="14">
        <f t="shared" si="8"/>
        <v>36</v>
      </c>
      <c r="G315">
        <f>SUM(F315,-Analyse!$B$4)</f>
        <v>35</v>
      </c>
      <c r="H315" t="str">
        <f t="shared" si="9"/>
        <v>mauvaise note</v>
      </c>
    </row>
    <row r="316" spans="1:8" x14ac:dyDescent="0.2">
      <c r="A316" s="7" t="s">
        <v>6</v>
      </c>
      <c r="B316" s="8" t="s">
        <v>12</v>
      </c>
      <c r="C316" s="8" t="s">
        <v>10</v>
      </c>
      <c r="D316" s="8">
        <v>12</v>
      </c>
      <c r="E316" s="9">
        <v>3</v>
      </c>
      <c r="F316" s="14">
        <f t="shared" si="8"/>
        <v>36</v>
      </c>
      <c r="G316">
        <f>SUM(F316,-Analyse!$B$4)</f>
        <v>35</v>
      </c>
      <c r="H316" t="str">
        <f t="shared" si="9"/>
        <v>mauvaise note</v>
      </c>
    </row>
    <row r="317" spans="1:8" x14ac:dyDescent="0.2">
      <c r="A317" s="7" t="s">
        <v>6</v>
      </c>
      <c r="B317" s="8" t="s">
        <v>12</v>
      </c>
      <c r="C317" s="8" t="s">
        <v>10</v>
      </c>
      <c r="D317" s="8">
        <v>12</v>
      </c>
      <c r="E317" s="9">
        <v>3</v>
      </c>
      <c r="F317" s="14">
        <f t="shared" si="8"/>
        <v>36</v>
      </c>
      <c r="G317">
        <f>SUM(F317,-Analyse!$B$4)</f>
        <v>35</v>
      </c>
      <c r="H317" t="str">
        <f t="shared" si="9"/>
        <v>mauvaise note</v>
      </c>
    </row>
    <row r="318" spans="1:8" x14ac:dyDescent="0.2">
      <c r="A318" s="7" t="s">
        <v>6</v>
      </c>
      <c r="B318" s="8" t="s">
        <v>12</v>
      </c>
      <c r="C318" s="8" t="s">
        <v>10</v>
      </c>
      <c r="D318" s="8">
        <v>12</v>
      </c>
      <c r="E318" s="9">
        <v>3</v>
      </c>
      <c r="F318" s="14">
        <f t="shared" si="8"/>
        <v>36</v>
      </c>
      <c r="G318">
        <f>SUM(F318,-Analyse!$B$4)</f>
        <v>35</v>
      </c>
      <c r="H318" t="str">
        <f t="shared" si="9"/>
        <v>mauvaise note</v>
      </c>
    </row>
    <row r="319" spans="1:8" x14ac:dyDescent="0.2">
      <c r="A319" s="7" t="s">
        <v>15</v>
      </c>
      <c r="B319" s="8" t="s">
        <v>12</v>
      </c>
      <c r="C319" s="8" t="s">
        <v>10</v>
      </c>
      <c r="D319" s="8">
        <v>12</v>
      </c>
      <c r="E319" s="9">
        <v>3</v>
      </c>
      <c r="F319" s="14">
        <f t="shared" si="8"/>
        <v>36</v>
      </c>
      <c r="G319">
        <f>SUM(F319,-Analyse!$B$4)</f>
        <v>35</v>
      </c>
      <c r="H319" t="str">
        <f t="shared" si="9"/>
        <v>mauvaise note</v>
      </c>
    </row>
    <row r="320" spans="1:8" x14ac:dyDescent="0.2">
      <c r="A320" s="4" t="s">
        <v>15</v>
      </c>
      <c r="B320" s="5" t="s">
        <v>12</v>
      </c>
      <c r="C320" s="5" t="s">
        <v>9</v>
      </c>
      <c r="D320" s="5">
        <v>12</v>
      </c>
      <c r="E320" s="6">
        <v>3</v>
      </c>
      <c r="F320" s="14">
        <f t="shared" si="8"/>
        <v>36</v>
      </c>
      <c r="G320">
        <f>SUM(F320,-Analyse!$B$4)</f>
        <v>35</v>
      </c>
      <c r="H320" t="str">
        <f t="shared" si="9"/>
        <v>mauvaise note</v>
      </c>
    </row>
    <row r="321" spans="1:8" x14ac:dyDescent="0.2">
      <c r="A321" s="7" t="s">
        <v>6</v>
      </c>
      <c r="B321" s="8" t="s">
        <v>12</v>
      </c>
      <c r="C321" s="8" t="s">
        <v>10</v>
      </c>
      <c r="D321" s="8">
        <v>12</v>
      </c>
      <c r="E321" s="9">
        <v>3</v>
      </c>
      <c r="F321" s="14">
        <f t="shared" si="8"/>
        <v>36</v>
      </c>
      <c r="G321">
        <f>SUM(F321,-Analyse!$B$4)</f>
        <v>35</v>
      </c>
      <c r="H321" t="str">
        <f t="shared" si="9"/>
        <v>mauvaise note</v>
      </c>
    </row>
    <row r="322" spans="1:8" x14ac:dyDescent="0.2">
      <c r="A322" s="7" t="s">
        <v>6</v>
      </c>
      <c r="B322" s="8" t="s">
        <v>12</v>
      </c>
      <c r="C322" s="8" t="s">
        <v>10</v>
      </c>
      <c r="D322" s="8">
        <v>12</v>
      </c>
      <c r="E322" s="9">
        <v>3</v>
      </c>
      <c r="F322" s="14">
        <f t="shared" si="8"/>
        <v>36</v>
      </c>
      <c r="G322">
        <f>SUM(F322,-Analyse!$B$4)</f>
        <v>35</v>
      </c>
      <c r="H322" t="str">
        <f t="shared" si="9"/>
        <v>mauvaise note</v>
      </c>
    </row>
    <row r="323" spans="1:8" x14ac:dyDescent="0.2">
      <c r="A323" s="7" t="s">
        <v>6</v>
      </c>
      <c r="B323" s="8" t="s">
        <v>12</v>
      </c>
      <c r="C323" s="8" t="s">
        <v>10</v>
      </c>
      <c r="D323" s="8">
        <v>12</v>
      </c>
      <c r="E323" s="9">
        <v>3</v>
      </c>
      <c r="F323" s="14">
        <f t="shared" ref="F323:F386" si="10">PRODUCT(D323,E323)</f>
        <v>36</v>
      </c>
      <c r="G323">
        <f>SUM(F323,-Analyse!$B$4)</f>
        <v>35</v>
      </c>
      <c r="H323" t="str">
        <f t="shared" ref="H323:H386" si="11">IF(D323&gt;=13,"bonne note","mauvaise note")</f>
        <v>mauvaise note</v>
      </c>
    </row>
    <row r="324" spans="1:8" x14ac:dyDescent="0.2">
      <c r="A324" s="7" t="s">
        <v>15</v>
      </c>
      <c r="B324" s="8" t="s">
        <v>12</v>
      </c>
      <c r="C324" s="8" t="s">
        <v>10</v>
      </c>
      <c r="D324" s="8">
        <v>12</v>
      </c>
      <c r="E324" s="9">
        <v>3</v>
      </c>
      <c r="F324" s="14">
        <f t="shared" si="10"/>
        <v>36</v>
      </c>
      <c r="G324">
        <f>SUM(F324,-Analyse!$B$4)</f>
        <v>35</v>
      </c>
      <c r="H324" t="str">
        <f t="shared" si="11"/>
        <v>mauvaise note</v>
      </c>
    </row>
    <row r="325" spans="1:8" x14ac:dyDescent="0.2">
      <c r="A325" s="4" t="s">
        <v>15</v>
      </c>
      <c r="B325" s="5" t="s">
        <v>12</v>
      </c>
      <c r="C325" s="5" t="s">
        <v>9</v>
      </c>
      <c r="D325" s="5">
        <v>12</v>
      </c>
      <c r="E325" s="6">
        <v>3</v>
      </c>
      <c r="F325" s="14">
        <f t="shared" si="10"/>
        <v>36</v>
      </c>
      <c r="G325">
        <f>SUM(F325,-Analyse!$B$4)</f>
        <v>35</v>
      </c>
      <c r="H325" t="str">
        <f t="shared" si="11"/>
        <v>mauvaise note</v>
      </c>
    </row>
    <row r="326" spans="1:8" x14ac:dyDescent="0.2">
      <c r="A326" s="7" t="s">
        <v>6</v>
      </c>
      <c r="B326" s="8" t="s">
        <v>12</v>
      </c>
      <c r="C326" s="8" t="s">
        <v>10</v>
      </c>
      <c r="D326" s="8">
        <v>12</v>
      </c>
      <c r="E326" s="9">
        <v>3</v>
      </c>
      <c r="F326" s="14">
        <f t="shared" si="10"/>
        <v>36</v>
      </c>
      <c r="G326">
        <f>SUM(F326,-Analyse!$B$4)</f>
        <v>35</v>
      </c>
      <c r="H326" t="str">
        <f t="shared" si="11"/>
        <v>mauvaise note</v>
      </c>
    </row>
    <row r="327" spans="1:8" x14ac:dyDescent="0.2">
      <c r="A327" s="7" t="s">
        <v>6</v>
      </c>
      <c r="B327" s="8" t="s">
        <v>12</v>
      </c>
      <c r="C327" s="8" t="s">
        <v>10</v>
      </c>
      <c r="D327" s="8">
        <v>12</v>
      </c>
      <c r="E327" s="9">
        <v>3</v>
      </c>
      <c r="F327" s="14">
        <f t="shared" si="10"/>
        <v>36</v>
      </c>
      <c r="G327">
        <f>SUM(F327,-Analyse!$B$4)</f>
        <v>35</v>
      </c>
      <c r="H327" t="str">
        <f t="shared" si="11"/>
        <v>mauvaise note</v>
      </c>
    </row>
    <row r="328" spans="1:8" x14ac:dyDescent="0.2">
      <c r="A328" s="7" t="s">
        <v>6</v>
      </c>
      <c r="B328" s="8" t="s">
        <v>12</v>
      </c>
      <c r="C328" s="8" t="s">
        <v>10</v>
      </c>
      <c r="D328" s="8">
        <v>12</v>
      </c>
      <c r="E328" s="9">
        <v>3</v>
      </c>
      <c r="F328" s="14">
        <f t="shared" si="10"/>
        <v>36</v>
      </c>
      <c r="G328">
        <f>SUM(F328,-Analyse!$B$4)</f>
        <v>35</v>
      </c>
      <c r="H328" t="str">
        <f t="shared" si="11"/>
        <v>mauvaise note</v>
      </c>
    </row>
    <row r="329" spans="1:8" x14ac:dyDescent="0.2">
      <c r="A329" s="7" t="s">
        <v>15</v>
      </c>
      <c r="B329" s="8" t="s">
        <v>12</v>
      </c>
      <c r="C329" s="8" t="s">
        <v>10</v>
      </c>
      <c r="D329" s="8">
        <v>12</v>
      </c>
      <c r="E329" s="9">
        <v>3</v>
      </c>
      <c r="F329" s="14">
        <f t="shared" si="10"/>
        <v>36</v>
      </c>
      <c r="G329">
        <f>SUM(F329,-Analyse!$B$4)</f>
        <v>35</v>
      </c>
      <c r="H329" t="str">
        <f t="shared" si="11"/>
        <v>mauvaise note</v>
      </c>
    </row>
    <row r="330" spans="1:8" x14ac:dyDescent="0.2">
      <c r="A330" s="4" t="s">
        <v>15</v>
      </c>
      <c r="B330" s="5" t="s">
        <v>12</v>
      </c>
      <c r="C330" s="5" t="s">
        <v>9</v>
      </c>
      <c r="D330" s="5">
        <v>12</v>
      </c>
      <c r="E330" s="6">
        <v>3</v>
      </c>
      <c r="F330" s="14">
        <f t="shared" si="10"/>
        <v>36</v>
      </c>
      <c r="G330">
        <f>SUM(F330,-Analyse!$B$4)</f>
        <v>35</v>
      </c>
      <c r="H330" t="str">
        <f t="shared" si="11"/>
        <v>mauvaise note</v>
      </c>
    </row>
    <row r="331" spans="1:8" x14ac:dyDescent="0.2">
      <c r="A331" s="10" t="s">
        <v>6</v>
      </c>
      <c r="B331" s="11" t="s">
        <v>12</v>
      </c>
      <c r="C331" s="11" t="s">
        <v>10</v>
      </c>
      <c r="D331" s="11">
        <v>12</v>
      </c>
      <c r="E331" s="12">
        <v>3</v>
      </c>
      <c r="F331" s="14">
        <f t="shared" si="10"/>
        <v>36</v>
      </c>
      <c r="G331">
        <f>SUM(F331,-Analyse!$B$4)</f>
        <v>35</v>
      </c>
      <c r="H331" t="str">
        <f t="shared" si="11"/>
        <v>mauvaise note</v>
      </c>
    </row>
    <row r="332" spans="1:8" x14ac:dyDescent="0.2">
      <c r="A332" s="7" t="s">
        <v>6</v>
      </c>
      <c r="B332" s="8" t="s">
        <v>12</v>
      </c>
      <c r="C332" s="8" t="s">
        <v>10</v>
      </c>
      <c r="D332" s="8">
        <v>12</v>
      </c>
      <c r="E332" s="9">
        <v>3</v>
      </c>
      <c r="F332" s="14">
        <f t="shared" si="10"/>
        <v>36</v>
      </c>
      <c r="G332">
        <f>SUM(F332,-Analyse!$B$4)</f>
        <v>35</v>
      </c>
      <c r="H332" t="str">
        <f t="shared" si="11"/>
        <v>mauvaise note</v>
      </c>
    </row>
    <row r="333" spans="1:8" x14ac:dyDescent="0.2">
      <c r="A333" s="7" t="s">
        <v>6</v>
      </c>
      <c r="B333" s="8" t="s">
        <v>12</v>
      </c>
      <c r="C333" s="8" t="s">
        <v>10</v>
      </c>
      <c r="D333" s="8">
        <v>12</v>
      </c>
      <c r="E333" s="9">
        <v>3</v>
      </c>
      <c r="F333" s="14">
        <f t="shared" si="10"/>
        <v>36</v>
      </c>
      <c r="G333">
        <f>SUM(F333,-Analyse!$B$4)</f>
        <v>35</v>
      </c>
      <c r="H333" t="str">
        <f t="shared" si="11"/>
        <v>mauvaise note</v>
      </c>
    </row>
    <row r="334" spans="1:8" x14ac:dyDescent="0.2">
      <c r="A334" s="7" t="s">
        <v>15</v>
      </c>
      <c r="B334" s="8" t="s">
        <v>12</v>
      </c>
      <c r="C334" s="8" t="s">
        <v>10</v>
      </c>
      <c r="D334" s="8">
        <v>12</v>
      </c>
      <c r="E334" s="9">
        <v>3</v>
      </c>
      <c r="F334" s="14">
        <f t="shared" si="10"/>
        <v>36</v>
      </c>
      <c r="G334">
        <f>SUM(F334,-Analyse!$B$4)</f>
        <v>35</v>
      </c>
      <c r="H334" t="str">
        <f t="shared" si="11"/>
        <v>mauvaise note</v>
      </c>
    </row>
    <row r="335" spans="1:8" x14ac:dyDescent="0.2">
      <c r="A335" s="4" t="s">
        <v>15</v>
      </c>
      <c r="B335" s="5" t="s">
        <v>12</v>
      </c>
      <c r="C335" s="5" t="s">
        <v>9</v>
      </c>
      <c r="D335" s="5">
        <v>12</v>
      </c>
      <c r="E335" s="6">
        <v>3</v>
      </c>
      <c r="F335" s="14">
        <f t="shared" si="10"/>
        <v>36</v>
      </c>
      <c r="G335">
        <f>SUM(F335,-Analyse!$B$4)</f>
        <v>35</v>
      </c>
      <c r="H335" t="str">
        <f t="shared" si="11"/>
        <v>mauvaise note</v>
      </c>
    </row>
    <row r="336" spans="1:8" x14ac:dyDescent="0.2">
      <c r="A336" s="7" t="s">
        <v>6</v>
      </c>
      <c r="B336" s="8" t="s">
        <v>12</v>
      </c>
      <c r="C336" s="8" t="s">
        <v>10</v>
      </c>
      <c r="D336" s="8">
        <v>12</v>
      </c>
      <c r="E336" s="9">
        <v>3</v>
      </c>
      <c r="F336" s="14">
        <f t="shared" si="10"/>
        <v>36</v>
      </c>
      <c r="G336">
        <f>SUM(F336,-Analyse!$B$4)</f>
        <v>35</v>
      </c>
      <c r="H336" t="str">
        <f t="shared" si="11"/>
        <v>mauvaise note</v>
      </c>
    </row>
    <row r="337" spans="1:8" x14ac:dyDescent="0.2">
      <c r="A337" s="7" t="s">
        <v>6</v>
      </c>
      <c r="B337" s="8" t="s">
        <v>12</v>
      </c>
      <c r="C337" s="8" t="s">
        <v>10</v>
      </c>
      <c r="D337" s="8">
        <v>12</v>
      </c>
      <c r="E337" s="9">
        <v>3</v>
      </c>
      <c r="F337" s="14">
        <f t="shared" si="10"/>
        <v>36</v>
      </c>
      <c r="G337">
        <f>SUM(F337,-Analyse!$B$4)</f>
        <v>35</v>
      </c>
      <c r="H337" t="str">
        <f t="shared" si="11"/>
        <v>mauvaise note</v>
      </c>
    </row>
    <row r="338" spans="1:8" x14ac:dyDescent="0.2">
      <c r="A338" s="7" t="s">
        <v>6</v>
      </c>
      <c r="B338" s="8" t="s">
        <v>12</v>
      </c>
      <c r="C338" s="8" t="s">
        <v>10</v>
      </c>
      <c r="D338" s="8">
        <v>12</v>
      </c>
      <c r="E338" s="9">
        <v>3</v>
      </c>
      <c r="F338" s="14">
        <f t="shared" si="10"/>
        <v>36</v>
      </c>
      <c r="G338">
        <f>SUM(F338,-Analyse!$B$4)</f>
        <v>35</v>
      </c>
      <c r="H338" t="str">
        <f t="shared" si="11"/>
        <v>mauvaise note</v>
      </c>
    </row>
    <row r="339" spans="1:8" x14ac:dyDescent="0.2">
      <c r="A339" s="7" t="s">
        <v>15</v>
      </c>
      <c r="B339" s="8" t="s">
        <v>12</v>
      </c>
      <c r="C339" s="8" t="s">
        <v>10</v>
      </c>
      <c r="D339" s="8">
        <v>12</v>
      </c>
      <c r="E339" s="9">
        <v>3</v>
      </c>
      <c r="F339" s="14">
        <f t="shared" si="10"/>
        <v>36</v>
      </c>
      <c r="G339">
        <f>SUM(F339,-Analyse!$B$4)</f>
        <v>35</v>
      </c>
      <c r="H339" t="str">
        <f t="shared" si="11"/>
        <v>mauvaise note</v>
      </c>
    </row>
    <row r="340" spans="1:8" x14ac:dyDescent="0.2">
      <c r="A340" s="4" t="s">
        <v>15</v>
      </c>
      <c r="B340" s="5" t="s">
        <v>12</v>
      </c>
      <c r="C340" s="5" t="s">
        <v>9</v>
      </c>
      <c r="D340" s="5">
        <v>12</v>
      </c>
      <c r="E340" s="6">
        <v>3</v>
      </c>
      <c r="F340" s="14">
        <f t="shared" si="10"/>
        <v>36</v>
      </c>
      <c r="G340">
        <f>SUM(F340,-Analyse!$B$4)</f>
        <v>35</v>
      </c>
      <c r="H340" t="str">
        <f t="shared" si="11"/>
        <v>mauvaise note</v>
      </c>
    </row>
    <row r="341" spans="1:8" x14ac:dyDescent="0.2">
      <c r="A341" s="7" t="s">
        <v>6</v>
      </c>
      <c r="B341" s="8" t="s">
        <v>12</v>
      </c>
      <c r="C341" s="8" t="s">
        <v>10</v>
      </c>
      <c r="D341" s="8">
        <v>12</v>
      </c>
      <c r="E341" s="9">
        <v>3</v>
      </c>
      <c r="F341" s="14">
        <f t="shared" si="10"/>
        <v>36</v>
      </c>
      <c r="G341">
        <f>SUM(F341,-Analyse!$B$4)</f>
        <v>35</v>
      </c>
      <c r="H341" t="str">
        <f t="shared" si="11"/>
        <v>mauvaise note</v>
      </c>
    </row>
    <row r="342" spans="1:8" x14ac:dyDescent="0.2">
      <c r="A342" s="7" t="s">
        <v>6</v>
      </c>
      <c r="B342" s="8" t="s">
        <v>12</v>
      </c>
      <c r="C342" s="8" t="s">
        <v>10</v>
      </c>
      <c r="D342" s="8">
        <v>12</v>
      </c>
      <c r="E342" s="9">
        <v>3</v>
      </c>
      <c r="F342" s="14">
        <f t="shared" si="10"/>
        <v>36</v>
      </c>
      <c r="G342">
        <f>SUM(F342,-Analyse!$B$4)</f>
        <v>35</v>
      </c>
      <c r="H342" t="str">
        <f t="shared" si="11"/>
        <v>mauvaise note</v>
      </c>
    </row>
    <row r="343" spans="1:8" x14ac:dyDescent="0.2">
      <c r="A343" s="7" t="s">
        <v>6</v>
      </c>
      <c r="B343" s="8" t="s">
        <v>12</v>
      </c>
      <c r="C343" s="8" t="s">
        <v>10</v>
      </c>
      <c r="D343" s="8">
        <v>12</v>
      </c>
      <c r="E343" s="9">
        <v>3</v>
      </c>
      <c r="F343" s="14">
        <f t="shared" si="10"/>
        <v>36</v>
      </c>
      <c r="G343">
        <f>SUM(F343,-Analyse!$B$4)</f>
        <v>35</v>
      </c>
      <c r="H343" t="str">
        <f t="shared" si="11"/>
        <v>mauvaise note</v>
      </c>
    </row>
    <row r="344" spans="1:8" x14ac:dyDescent="0.2">
      <c r="A344" s="7" t="s">
        <v>15</v>
      </c>
      <c r="B344" s="8" t="s">
        <v>12</v>
      </c>
      <c r="C344" s="8" t="s">
        <v>10</v>
      </c>
      <c r="D344" s="8">
        <v>12</v>
      </c>
      <c r="E344" s="9">
        <v>3</v>
      </c>
      <c r="F344" s="14">
        <f t="shared" si="10"/>
        <v>36</v>
      </c>
      <c r="G344">
        <f>SUM(F344,-Analyse!$B$4)</f>
        <v>35</v>
      </c>
      <c r="H344" t="str">
        <f t="shared" si="11"/>
        <v>mauvaise note</v>
      </c>
    </row>
    <row r="345" spans="1:8" x14ac:dyDescent="0.2">
      <c r="A345" s="4" t="s">
        <v>15</v>
      </c>
      <c r="B345" s="5" t="s">
        <v>12</v>
      </c>
      <c r="C345" s="5" t="s">
        <v>9</v>
      </c>
      <c r="D345" s="5">
        <v>12</v>
      </c>
      <c r="E345" s="6">
        <v>3</v>
      </c>
      <c r="F345" s="14">
        <f t="shared" si="10"/>
        <v>36</v>
      </c>
      <c r="G345">
        <f>SUM(F345,-Analyse!$B$4)</f>
        <v>35</v>
      </c>
      <c r="H345" t="str">
        <f t="shared" si="11"/>
        <v>mauvaise note</v>
      </c>
    </row>
    <row r="346" spans="1:8" x14ac:dyDescent="0.2">
      <c r="A346" s="7" t="s">
        <v>6</v>
      </c>
      <c r="B346" s="8" t="s">
        <v>12</v>
      </c>
      <c r="C346" s="8" t="s">
        <v>10</v>
      </c>
      <c r="D346" s="8">
        <v>12</v>
      </c>
      <c r="E346" s="9">
        <v>3</v>
      </c>
      <c r="F346" s="14">
        <f t="shared" si="10"/>
        <v>36</v>
      </c>
      <c r="G346">
        <f>SUM(F346,-Analyse!$B$4)</f>
        <v>35</v>
      </c>
      <c r="H346" t="str">
        <f t="shared" si="11"/>
        <v>mauvaise note</v>
      </c>
    </row>
    <row r="347" spans="1:8" x14ac:dyDescent="0.2">
      <c r="A347" s="7" t="s">
        <v>6</v>
      </c>
      <c r="B347" s="8" t="s">
        <v>12</v>
      </c>
      <c r="C347" s="8" t="s">
        <v>10</v>
      </c>
      <c r="D347" s="8">
        <v>12</v>
      </c>
      <c r="E347" s="9">
        <v>3</v>
      </c>
      <c r="F347" s="14">
        <f t="shared" si="10"/>
        <v>36</v>
      </c>
      <c r="G347">
        <f>SUM(F347,-Analyse!$B$4)</f>
        <v>35</v>
      </c>
      <c r="H347" t="str">
        <f t="shared" si="11"/>
        <v>mauvaise note</v>
      </c>
    </row>
    <row r="348" spans="1:8" x14ac:dyDescent="0.2">
      <c r="A348" s="7" t="s">
        <v>6</v>
      </c>
      <c r="B348" s="8" t="s">
        <v>12</v>
      </c>
      <c r="C348" s="8" t="s">
        <v>10</v>
      </c>
      <c r="D348" s="8">
        <v>12</v>
      </c>
      <c r="E348" s="9">
        <v>3</v>
      </c>
      <c r="F348" s="14">
        <f t="shared" si="10"/>
        <v>36</v>
      </c>
      <c r="G348">
        <f>SUM(F348,-Analyse!$B$4)</f>
        <v>35</v>
      </c>
      <c r="H348" t="str">
        <f t="shared" si="11"/>
        <v>mauvaise note</v>
      </c>
    </row>
    <row r="349" spans="1:8" x14ac:dyDescent="0.2">
      <c r="A349" s="7" t="s">
        <v>15</v>
      </c>
      <c r="B349" s="8" t="s">
        <v>12</v>
      </c>
      <c r="C349" s="8" t="s">
        <v>10</v>
      </c>
      <c r="D349" s="8">
        <v>12</v>
      </c>
      <c r="E349" s="9">
        <v>3</v>
      </c>
      <c r="F349" s="14">
        <f t="shared" si="10"/>
        <v>36</v>
      </c>
      <c r="G349">
        <f>SUM(F349,-Analyse!$B$4)</f>
        <v>35</v>
      </c>
      <c r="H349" t="str">
        <f t="shared" si="11"/>
        <v>mauvaise note</v>
      </c>
    </row>
    <row r="350" spans="1:8" x14ac:dyDescent="0.2">
      <c r="A350" s="4" t="s">
        <v>15</v>
      </c>
      <c r="B350" s="5" t="s">
        <v>12</v>
      </c>
      <c r="C350" s="5" t="s">
        <v>9</v>
      </c>
      <c r="D350" s="5">
        <v>12</v>
      </c>
      <c r="E350" s="6">
        <v>3</v>
      </c>
      <c r="F350" s="14">
        <f t="shared" si="10"/>
        <v>36</v>
      </c>
      <c r="G350">
        <f>SUM(F350,-Analyse!$B$4)</f>
        <v>35</v>
      </c>
      <c r="H350" t="str">
        <f t="shared" si="11"/>
        <v>mauvaise note</v>
      </c>
    </row>
    <row r="351" spans="1:8" x14ac:dyDescent="0.2">
      <c r="A351" s="7" t="s">
        <v>6</v>
      </c>
      <c r="B351" s="8" t="s">
        <v>12</v>
      </c>
      <c r="C351" s="8" t="s">
        <v>10</v>
      </c>
      <c r="D351" s="8">
        <v>12</v>
      </c>
      <c r="E351" s="9">
        <v>3</v>
      </c>
      <c r="F351" s="14">
        <f t="shared" si="10"/>
        <v>36</v>
      </c>
      <c r="G351">
        <f>SUM(F351,-Analyse!$B$4)</f>
        <v>35</v>
      </c>
      <c r="H351" t="str">
        <f t="shared" si="11"/>
        <v>mauvaise note</v>
      </c>
    </row>
    <row r="352" spans="1:8" x14ac:dyDescent="0.2">
      <c r="A352" s="7" t="s">
        <v>6</v>
      </c>
      <c r="B352" s="8" t="s">
        <v>12</v>
      </c>
      <c r="C352" s="8" t="s">
        <v>10</v>
      </c>
      <c r="D352" s="8">
        <v>12</v>
      </c>
      <c r="E352" s="9">
        <v>3</v>
      </c>
      <c r="F352" s="14">
        <f t="shared" si="10"/>
        <v>36</v>
      </c>
      <c r="G352">
        <f>SUM(F352,-Analyse!$B$4)</f>
        <v>35</v>
      </c>
      <c r="H352" t="str">
        <f t="shared" si="11"/>
        <v>mauvaise note</v>
      </c>
    </row>
    <row r="353" spans="1:8" x14ac:dyDescent="0.2">
      <c r="A353" s="7" t="s">
        <v>6</v>
      </c>
      <c r="B353" s="8" t="s">
        <v>12</v>
      </c>
      <c r="C353" s="8" t="s">
        <v>10</v>
      </c>
      <c r="D353" s="8">
        <v>12</v>
      </c>
      <c r="E353" s="9">
        <v>3</v>
      </c>
      <c r="F353" s="14">
        <f t="shared" si="10"/>
        <v>36</v>
      </c>
      <c r="G353">
        <f>SUM(F353,-Analyse!$B$4)</f>
        <v>35</v>
      </c>
      <c r="H353" t="str">
        <f t="shared" si="11"/>
        <v>mauvaise note</v>
      </c>
    </row>
    <row r="354" spans="1:8" x14ac:dyDescent="0.2">
      <c r="A354" s="7" t="s">
        <v>15</v>
      </c>
      <c r="B354" s="8" t="s">
        <v>12</v>
      </c>
      <c r="C354" s="8" t="s">
        <v>10</v>
      </c>
      <c r="D354" s="8">
        <v>12</v>
      </c>
      <c r="E354" s="9">
        <v>3</v>
      </c>
      <c r="F354" s="14">
        <f t="shared" si="10"/>
        <v>36</v>
      </c>
      <c r="G354">
        <f>SUM(F354,-Analyse!$B$4)</f>
        <v>35</v>
      </c>
      <c r="H354" t="str">
        <f t="shared" si="11"/>
        <v>mauvaise note</v>
      </c>
    </row>
    <row r="355" spans="1:8" x14ac:dyDescent="0.2">
      <c r="A355" s="4" t="s">
        <v>15</v>
      </c>
      <c r="B355" s="5" t="s">
        <v>12</v>
      </c>
      <c r="C355" s="5" t="s">
        <v>9</v>
      </c>
      <c r="D355" s="5">
        <v>12</v>
      </c>
      <c r="E355" s="6">
        <v>3</v>
      </c>
      <c r="F355" s="14">
        <f t="shared" si="10"/>
        <v>36</v>
      </c>
      <c r="G355">
        <f>SUM(F355,-Analyse!$B$4)</f>
        <v>35</v>
      </c>
      <c r="H355" t="str">
        <f t="shared" si="11"/>
        <v>mauvaise note</v>
      </c>
    </row>
    <row r="356" spans="1:8" x14ac:dyDescent="0.2">
      <c r="A356" s="7" t="s">
        <v>6</v>
      </c>
      <c r="B356" s="8" t="s">
        <v>12</v>
      </c>
      <c r="C356" s="8" t="s">
        <v>10</v>
      </c>
      <c r="D356" s="8">
        <v>12</v>
      </c>
      <c r="E356" s="9">
        <v>3</v>
      </c>
      <c r="F356" s="14">
        <f t="shared" si="10"/>
        <v>36</v>
      </c>
      <c r="G356">
        <f>SUM(F356,-Analyse!$B$4)</f>
        <v>35</v>
      </c>
      <c r="H356" t="str">
        <f t="shared" si="11"/>
        <v>mauvaise note</v>
      </c>
    </row>
    <row r="357" spans="1:8" x14ac:dyDescent="0.2">
      <c r="A357" s="7" t="s">
        <v>6</v>
      </c>
      <c r="B357" s="8" t="s">
        <v>12</v>
      </c>
      <c r="C357" s="8" t="s">
        <v>10</v>
      </c>
      <c r="D357" s="8">
        <v>12</v>
      </c>
      <c r="E357" s="9">
        <v>3</v>
      </c>
      <c r="F357" s="14">
        <f t="shared" si="10"/>
        <v>36</v>
      </c>
      <c r="G357">
        <f>SUM(F357,-Analyse!$B$4)</f>
        <v>35</v>
      </c>
      <c r="H357" t="str">
        <f t="shared" si="11"/>
        <v>mauvaise note</v>
      </c>
    </row>
    <row r="358" spans="1:8" x14ac:dyDescent="0.2">
      <c r="A358" s="7" t="s">
        <v>6</v>
      </c>
      <c r="B358" s="8" t="s">
        <v>12</v>
      </c>
      <c r="C358" s="8" t="s">
        <v>10</v>
      </c>
      <c r="D358" s="8">
        <v>12</v>
      </c>
      <c r="E358" s="9">
        <v>3</v>
      </c>
      <c r="F358" s="14">
        <f t="shared" si="10"/>
        <v>36</v>
      </c>
      <c r="G358">
        <f>SUM(F358,-Analyse!$B$4)</f>
        <v>35</v>
      </c>
      <c r="H358" t="str">
        <f t="shared" si="11"/>
        <v>mauvaise note</v>
      </c>
    </row>
    <row r="359" spans="1:8" x14ac:dyDescent="0.2">
      <c r="A359" s="7" t="s">
        <v>15</v>
      </c>
      <c r="B359" s="8" t="s">
        <v>12</v>
      </c>
      <c r="C359" s="8" t="s">
        <v>10</v>
      </c>
      <c r="D359" s="8">
        <v>12</v>
      </c>
      <c r="E359" s="9">
        <v>3</v>
      </c>
      <c r="F359" s="14">
        <f t="shared" si="10"/>
        <v>36</v>
      </c>
      <c r="G359">
        <f>SUM(F359,-Analyse!$B$4)</f>
        <v>35</v>
      </c>
      <c r="H359" t="str">
        <f t="shared" si="11"/>
        <v>mauvaise note</v>
      </c>
    </row>
    <row r="360" spans="1:8" x14ac:dyDescent="0.2">
      <c r="A360" s="4" t="s">
        <v>15</v>
      </c>
      <c r="B360" s="5" t="s">
        <v>12</v>
      </c>
      <c r="C360" s="5" t="s">
        <v>9</v>
      </c>
      <c r="D360" s="5">
        <v>12</v>
      </c>
      <c r="E360" s="6">
        <v>3</v>
      </c>
      <c r="F360" s="14">
        <f t="shared" si="10"/>
        <v>36</v>
      </c>
      <c r="G360">
        <f>SUM(F360,-Analyse!$B$4)</f>
        <v>35</v>
      </c>
      <c r="H360" t="str">
        <f t="shared" si="11"/>
        <v>mauvaise note</v>
      </c>
    </row>
    <row r="361" spans="1:8" x14ac:dyDescent="0.2">
      <c r="A361" s="10" t="s">
        <v>6</v>
      </c>
      <c r="B361" s="11" t="s">
        <v>12</v>
      </c>
      <c r="C361" s="11" t="s">
        <v>10</v>
      </c>
      <c r="D361" s="11">
        <v>12</v>
      </c>
      <c r="E361" s="12">
        <v>3</v>
      </c>
      <c r="F361" s="14">
        <f t="shared" si="10"/>
        <v>36</v>
      </c>
      <c r="G361">
        <f>SUM(F361,-Analyse!$B$4)</f>
        <v>35</v>
      </c>
      <c r="H361" t="str">
        <f t="shared" si="11"/>
        <v>mauvaise note</v>
      </c>
    </row>
    <row r="362" spans="1:8" x14ac:dyDescent="0.2">
      <c r="A362" s="7" t="s">
        <v>17</v>
      </c>
      <c r="B362" s="8" t="s">
        <v>14</v>
      </c>
      <c r="C362" s="8" t="s">
        <v>10</v>
      </c>
      <c r="D362" s="8">
        <v>13</v>
      </c>
      <c r="E362" s="9">
        <v>2</v>
      </c>
      <c r="F362" s="14">
        <f t="shared" si="10"/>
        <v>26</v>
      </c>
      <c r="G362">
        <f>SUM(F362,-Analyse!$B$4)</f>
        <v>25</v>
      </c>
      <c r="H362" t="str">
        <f t="shared" si="11"/>
        <v>bonne note</v>
      </c>
    </row>
    <row r="363" spans="1:8" x14ac:dyDescent="0.2">
      <c r="A363" s="7" t="s">
        <v>17</v>
      </c>
      <c r="B363" s="8" t="s">
        <v>14</v>
      </c>
      <c r="C363" s="8" t="s">
        <v>10</v>
      </c>
      <c r="D363" s="8">
        <v>13</v>
      </c>
      <c r="E363" s="9">
        <v>2</v>
      </c>
      <c r="F363" s="14">
        <f t="shared" si="10"/>
        <v>26</v>
      </c>
      <c r="G363">
        <f>SUM(F363,-Analyse!$B$4)</f>
        <v>25</v>
      </c>
      <c r="H363" t="str">
        <f t="shared" si="11"/>
        <v>bonne note</v>
      </c>
    </row>
    <row r="364" spans="1:8" x14ac:dyDescent="0.2">
      <c r="A364" s="7" t="s">
        <v>17</v>
      </c>
      <c r="B364" s="8" t="s">
        <v>14</v>
      </c>
      <c r="C364" s="8" t="s">
        <v>10</v>
      </c>
      <c r="D364" s="8">
        <v>13</v>
      </c>
      <c r="E364" s="9">
        <v>2</v>
      </c>
      <c r="F364" s="14">
        <f t="shared" si="10"/>
        <v>26</v>
      </c>
      <c r="G364">
        <f>SUM(F364,-Analyse!$B$4)</f>
        <v>25</v>
      </c>
      <c r="H364" t="str">
        <f t="shared" si="11"/>
        <v>bonne note</v>
      </c>
    </row>
    <row r="365" spans="1:8" x14ac:dyDescent="0.2">
      <c r="A365" s="7" t="s">
        <v>17</v>
      </c>
      <c r="B365" s="8" t="s">
        <v>14</v>
      </c>
      <c r="C365" s="8" t="s">
        <v>10</v>
      </c>
      <c r="D365" s="8">
        <v>13</v>
      </c>
      <c r="E365" s="9">
        <v>2</v>
      </c>
      <c r="F365" s="14">
        <f t="shared" si="10"/>
        <v>26</v>
      </c>
      <c r="G365">
        <f>SUM(F365,-Analyse!$B$4)</f>
        <v>25</v>
      </c>
      <c r="H365" t="str">
        <f t="shared" si="11"/>
        <v>bonne note</v>
      </c>
    </row>
    <row r="366" spans="1:8" x14ac:dyDescent="0.2">
      <c r="A366" s="7" t="s">
        <v>17</v>
      </c>
      <c r="B366" s="8" t="s">
        <v>14</v>
      </c>
      <c r="C366" s="8" t="s">
        <v>10</v>
      </c>
      <c r="D366" s="8">
        <v>13</v>
      </c>
      <c r="E366" s="9">
        <v>2</v>
      </c>
      <c r="F366" s="14">
        <f t="shared" si="10"/>
        <v>26</v>
      </c>
      <c r="G366">
        <f>SUM(F366,-Analyse!$B$4)</f>
        <v>25</v>
      </c>
      <c r="H366" t="str">
        <f t="shared" si="11"/>
        <v>bonne note</v>
      </c>
    </row>
    <row r="367" spans="1:8" x14ac:dyDescent="0.2">
      <c r="A367" s="7" t="s">
        <v>17</v>
      </c>
      <c r="B367" s="8" t="s">
        <v>14</v>
      </c>
      <c r="C367" s="8" t="s">
        <v>10</v>
      </c>
      <c r="D367" s="8">
        <v>13</v>
      </c>
      <c r="E367" s="9">
        <v>2</v>
      </c>
      <c r="F367" s="14">
        <f t="shared" si="10"/>
        <v>26</v>
      </c>
      <c r="G367">
        <f>SUM(F367,-Analyse!$B$4)</f>
        <v>25</v>
      </c>
      <c r="H367" t="str">
        <f t="shared" si="11"/>
        <v>bonne note</v>
      </c>
    </row>
    <row r="368" spans="1:8" x14ac:dyDescent="0.2">
      <c r="A368" s="7" t="s">
        <v>17</v>
      </c>
      <c r="B368" s="8" t="s">
        <v>14</v>
      </c>
      <c r="C368" s="8" t="s">
        <v>10</v>
      </c>
      <c r="D368" s="8">
        <v>13</v>
      </c>
      <c r="E368" s="9">
        <v>2</v>
      </c>
      <c r="F368" s="14">
        <f t="shared" si="10"/>
        <v>26</v>
      </c>
      <c r="G368">
        <f>SUM(F368,-Analyse!$B$4)</f>
        <v>25</v>
      </c>
      <c r="H368" t="str">
        <f t="shared" si="11"/>
        <v>bonne note</v>
      </c>
    </row>
    <row r="369" spans="1:8" x14ac:dyDescent="0.2">
      <c r="A369" s="7" t="s">
        <v>17</v>
      </c>
      <c r="B369" s="8" t="s">
        <v>14</v>
      </c>
      <c r="C369" s="8" t="s">
        <v>10</v>
      </c>
      <c r="D369" s="8">
        <v>13</v>
      </c>
      <c r="E369" s="9">
        <v>2</v>
      </c>
      <c r="F369" s="14">
        <f t="shared" si="10"/>
        <v>26</v>
      </c>
      <c r="G369">
        <f>SUM(F369,-Analyse!$B$4)</f>
        <v>25</v>
      </c>
      <c r="H369" t="str">
        <f t="shared" si="11"/>
        <v>bonne note</v>
      </c>
    </row>
    <row r="370" spans="1:8" x14ac:dyDescent="0.2">
      <c r="A370" s="7" t="s">
        <v>17</v>
      </c>
      <c r="B370" s="8" t="s">
        <v>14</v>
      </c>
      <c r="C370" s="8" t="s">
        <v>10</v>
      </c>
      <c r="D370" s="8">
        <v>13</v>
      </c>
      <c r="E370" s="9">
        <v>2</v>
      </c>
      <c r="F370" s="14">
        <f t="shared" si="10"/>
        <v>26</v>
      </c>
      <c r="G370">
        <f>SUM(F370,-Analyse!$B$4)</f>
        <v>25</v>
      </c>
      <c r="H370" t="str">
        <f t="shared" si="11"/>
        <v>bonne note</v>
      </c>
    </row>
    <row r="371" spans="1:8" x14ac:dyDescent="0.2">
      <c r="A371" s="7" t="s">
        <v>17</v>
      </c>
      <c r="B371" s="8" t="s">
        <v>14</v>
      </c>
      <c r="C371" s="8" t="s">
        <v>10</v>
      </c>
      <c r="D371" s="8">
        <v>13</v>
      </c>
      <c r="E371" s="9">
        <v>2</v>
      </c>
      <c r="F371" s="14">
        <f t="shared" si="10"/>
        <v>26</v>
      </c>
      <c r="G371">
        <f>SUM(F371,-Analyse!$B$4)</f>
        <v>25</v>
      </c>
      <c r="H371" t="str">
        <f t="shared" si="11"/>
        <v>bonne note</v>
      </c>
    </row>
    <row r="372" spans="1:8" x14ac:dyDescent="0.2">
      <c r="A372" s="7" t="s">
        <v>17</v>
      </c>
      <c r="B372" s="8" t="s">
        <v>14</v>
      </c>
      <c r="C372" s="8" t="s">
        <v>10</v>
      </c>
      <c r="D372" s="8">
        <v>13</v>
      </c>
      <c r="E372" s="9">
        <v>2</v>
      </c>
      <c r="F372" s="14">
        <f t="shared" si="10"/>
        <v>26</v>
      </c>
      <c r="G372">
        <f>SUM(F372,-Analyse!$B$4)</f>
        <v>25</v>
      </c>
      <c r="H372" t="str">
        <f t="shared" si="11"/>
        <v>bonne note</v>
      </c>
    </row>
    <row r="373" spans="1:8" x14ac:dyDescent="0.2">
      <c r="A373" s="7" t="s">
        <v>17</v>
      </c>
      <c r="B373" s="8" t="s">
        <v>14</v>
      </c>
      <c r="C373" s="8" t="s">
        <v>10</v>
      </c>
      <c r="D373" s="8">
        <v>13</v>
      </c>
      <c r="E373" s="9">
        <v>2</v>
      </c>
      <c r="F373" s="14">
        <f t="shared" si="10"/>
        <v>26</v>
      </c>
      <c r="G373">
        <f>SUM(F373,-Analyse!$B$4)</f>
        <v>25</v>
      </c>
      <c r="H373" t="str">
        <f t="shared" si="11"/>
        <v>bonne note</v>
      </c>
    </row>
    <row r="374" spans="1:8" x14ac:dyDescent="0.2">
      <c r="A374" s="7" t="s">
        <v>17</v>
      </c>
      <c r="B374" s="8" t="s">
        <v>14</v>
      </c>
      <c r="C374" s="8" t="s">
        <v>10</v>
      </c>
      <c r="D374" s="8">
        <v>13</v>
      </c>
      <c r="E374" s="9">
        <v>2</v>
      </c>
      <c r="F374" s="14">
        <f t="shared" si="10"/>
        <v>26</v>
      </c>
      <c r="G374">
        <f>SUM(F374,-Analyse!$B$4)</f>
        <v>25</v>
      </c>
      <c r="H374" t="str">
        <f t="shared" si="11"/>
        <v>bonne note</v>
      </c>
    </row>
    <row r="375" spans="1:8" x14ac:dyDescent="0.2">
      <c r="A375" s="7" t="s">
        <v>17</v>
      </c>
      <c r="B375" s="8" t="s">
        <v>14</v>
      </c>
      <c r="C375" s="8" t="s">
        <v>10</v>
      </c>
      <c r="D375" s="8">
        <v>13</v>
      </c>
      <c r="E375" s="9">
        <v>2</v>
      </c>
      <c r="F375" s="14">
        <f t="shared" si="10"/>
        <v>26</v>
      </c>
      <c r="G375">
        <f>SUM(F375,-Analyse!$B$4)</f>
        <v>25</v>
      </c>
      <c r="H375" t="str">
        <f t="shared" si="11"/>
        <v>bonne note</v>
      </c>
    </row>
    <row r="376" spans="1:8" x14ac:dyDescent="0.2">
      <c r="A376" s="7" t="s">
        <v>17</v>
      </c>
      <c r="B376" s="8" t="s">
        <v>14</v>
      </c>
      <c r="C376" s="8" t="s">
        <v>10</v>
      </c>
      <c r="D376" s="8">
        <v>13</v>
      </c>
      <c r="E376" s="9">
        <v>2</v>
      </c>
      <c r="F376" s="14">
        <f t="shared" si="10"/>
        <v>26</v>
      </c>
      <c r="G376">
        <f>SUM(F376,-Analyse!$B$4)</f>
        <v>25</v>
      </c>
      <c r="H376" t="str">
        <f t="shared" si="11"/>
        <v>bonne note</v>
      </c>
    </row>
    <row r="377" spans="1:8" x14ac:dyDescent="0.2">
      <c r="A377" s="7" t="s">
        <v>17</v>
      </c>
      <c r="B377" s="8" t="s">
        <v>14</v>
      </c>
      <c r="C377" s="8" t="s">
        <v>10</v>
      </c>
      <c r="D377" s="8">
        <v>13</v>
      </c>
      <c r="E377" s="9">
        <v>2</v>
      </c>
      <c r="F377" s="14">
        <f t="shared" si="10"/>
        <v>26</v>
      </c>
      <c r="G377">
        <f>SUM(F377,-Analyse!$B$4)</f>
        <v>25</v>
      </c>
      <c r="H377" t="str">
        <f t="shared" si="11"/>
        <v>bonne note</v>
      </c>
    </row>
    <row r="378" spans="1:8" x14ac:dyDescent="0.2">
      <c r="A378" s="7" t="s">
        <v>17</v>
      </c>
      <c r="B378" s="8" t="s">
        <v>14</v>
      </c>
      <c r="C378" s="8" t="s">
        <v>10</v>
      </c>
      <c r="D378" s="8">
        <v>13</v>
      </c>
      <c r="E378" s="9">
        <v>2</v>
      </c>
      <c r="F378" s="14">
        <f t="shared" si="10"/>
        <v>26</v>
      </c>
      <c r="G378">
        <f>SUM(F378,-Analyse!$B$4)</f>
        <v>25</v>
      </c>
      <c r="H378" t="str">
        <f t="shared" si="11"/>
        <v>bonne note</v>
      </c>
    </row>
    <row r="379" spans="1:8" x14ac:dyDescent="0.2">
      <c r="A379" s="7" t="s">
        <v>17</v>
      </c>
      <c r="B379" s="8" t="s">
        <v>14</v>
      </c>
      <c r="C379" s="8" t="s">
        <v>10</v>
      </c>
      <c r="D379" s="8">
        <v>13</v>
      </c>
      <c r="E379" s="9">
        <v>2</v>
      </c>
      <c r="F379" s="14">
        <f t="shared" si="10"/>
        <v>26</v>
      </c>
      <c r="G379">
        <f>SUM(F379,-Analyse!$B$4)</f>
        <v>25</v>
      </c>
      <c r="H379" t="str">
        <f t="shared" si="11"/>
        <v>bonne note</v>
      </c>
    </row>
    <row r="380" spans="1:8" x14ac:dyDescent="0.2">
      <c r="A380" s="7" t="s">
        <v>17</v>
      </c>
      <c r="B380" s="8" t="s">
        <v>14</v>
      </c>
      <c r="C380" s="8" t="s">
        <v>10</v>
      </c>
      <c r="D380" s="8">
        <v>13</v>
      </c>
      <c r="E380" s="9">
        <v>2</v>
      </c>
      <c r="F380" s="14">
        <f t="shared" si="10"/>
        <v>26</v>
      </c>
      <c r="G380">
        <f>SUM(F380,-Analyse!$B$4)</f>
        <v>25</v>
      </c>
      <c r="H380" t="str">
        <f t="shared" si="11"/>
        <v>bonne note</v>
      </c>
    </row>
    <row r="381" spans="1:8" x14ac:dyDescent="0.2">
      <c r="A381" s="7" t="s">
        <v>17</v>
      </c>
      <c r="B381" s="8" t="s">
        <v>14</v>
      </c>
      <c r="C381" s="8" t="s">
        <v>10</v>
      </c>
      <c r="D381" s="8">
        <v>13</v>
      </c>
      <c r="E381" s="9">
        <v>2</v>
      </c>
      <c r="F381" s="14">
        <f t="shared" si="10"/>
        <v>26</v>
      </c>
      <c r="G381">
        <f>SUM(F381,-Analyse!$B$4)</f>
        <v>25</v>
      </c>
      <c r="H381" t="str">
        <f t="shared" si="11"/>
        <v>bonne note</v>
      </c>
    </row>
    <row r="382" spans="1:8" x14ac:dyDescent="0.2">
      <c r="A382" s="7" t="s">
        <v>17</v>
      </c>
      <c r="B382" s="8" t="s">
        <v>14</v>
      </c>
      <c r="C382" s="8" t="s">
        <v>10</v>
      </c>
      <c r="D382" s="8">
        <v>13</v>
      </c>
      <c r="E382" s="9">
        <v>2</v>
      </c>
      <c r="F382" s="14">
        <f t="shared" si="10"/>
        <v>26</v>
      </c>
      <c r="G382">
        <f>SUM(F382,-Analyse!$B$4)</f>
        <v>25</v>
      </c>
      <c r="H382" t="str">
        <f t="shared" si="11"/>
        <v>bonne note</v>
      </c>
    </row>
    <row r="383" spans="1:8" x14ac:dyDescent="0.2">
      <c r="A383" s="7" t="s">
        <v>17</v>
      </c>
      <c r="B383" s="8" t="s">
        <v>14</v>
      </c>
      <c r="C383" s="8" t="s">
        <v>10</v>
      </c>
      <c r="D383" s="8">
        <v>13</v>
      </c>
      <c r="E383" s="9">
        <v>2</v>
      </c>
      <c r="F383" s="14">
        <f t="shared" si="10"/>
        <v>26</v>
      </c>
      <c r="G383">
        <f>SUM(F383,-Analyse!$B$4)</f>
        <v>25</v>
      </c>
      <c r="H383" t="str">
        <f t="shared" si="11"/>
        <v>bonne note</v>
      </c>
    </row>
    <row r="384" spans="1:8" x14ac:dyDescent="0.2">
      <c r="A384" s="7" t="s">
        <v>17</v>
      </c>
      <c r="B384" s="8" t="s">
        <v>14</v>
      </c>
      <c r="C384" s="8" t="s">
        <v>10</v>
      </c>
      <c r="D384" s="8">
        <v>13</v>
      </c>
      <c r="E384" s="9">
        <v>2</v>
      </c>
      <c r="F384" s="14">
        <f t="shared" si="10"/>
        <v>26</v>
      </c>
      <c r="G384">
        <f>SUM(F384,-Analyse!$B$4)</f>
        <v>25</v>
      </c>
      <c r="H384" t="str">
        <f t="shared" si="11"/>
        <v>bonne note</v>
      </c>
    </row>
    <row r="385" spans="1:8" x14ac:dyDescent="0.2">
      <c r="A385" s="7" t="s">
        <v>17</v>
      </c>
      <c r="B385" s="8" t="s">
        <v>14</v>
      </c>
      <c r="C385" s="8" t="s">
        <v>10</v>
      </c>
      <c r="D385" s="8">
        <v>13</v>
      </c>
      <c r="E385" s="9">
        <v>2</v>
      </c>
      <c r="F385" s="14">
        <f t="shared" si="10"/>
        <v>26</v>
      </c>
      <c r="G385">
        <f>SUM(F385,-Analyse!$B$4)</f>
        <v>25</v>
      </c>
      <c r="H385" t="str">
        <f t="shared" si="11"/>
        <v>bonne note</v>
      </c>
    </row>
    <row r="386" spans="1:8" x14ac:dyDescent="0.2">
      <c r="A386" s="4" t="s">
        <v>5</v>
      </c>
      <c r="B386" s="5" t="s">
        <v>12</v>
      </c>
      <c r="C386" s="5" t="s">
        <v>9</v>
      </c>
      <c r="D386" s="5">
        <v>14</v>
      </c>
      <c r="E386" s="6">
        <v>2</v>
      </c>
      <c r="F386" s="14">
        <f t="shared" si="10"/>
        <v>28</v>
      </c>
      <c r="G386">
        <f>SUM(F386,-Analyse!$B$4)</f>
        <v>27</v>
      </c>
      <c r="H386" t="str">
        <f t="shared" si="11"/>
        <v>bonne note</v>
      </c>
    </row>
    <row r="387" spans="1:8" x14ac:dyDescent="0.2">
      <c r="A387" s="4" t="s">
        <v>5</v>
      </c>
      <c r="B387" s="5" t="s">
        <v>12</v>
      </c>
      <c r="C387" s="5" t="s">
        <v>9</v>
      </c>
      <c r="D387" s="5">
        <v>14</v>
      </c>
      <c r="E387" s="6">
        <v>2</v>
      </c>
      <c r="F387" s="14">
        <f t="shared" ref="F387:F450" si="12">PRODUCT(D387,E387)</f>
        <v>28</v>
      </c>
      <c r="G387">
        <f>SUM(F387,-Analyse!$B$4)</f>
        <v>27</v>
      </c>
      <c r="H387" t="str">
        <f t="shared" ref="H387:H450" si="13">IF(D387&gt;=13,"bonne note","mauvaise note")</f>
        <v>bonne note</v>
      </c>
    </row>
    <row r="388" spans="1:8" x14ac:dyDescent="0.2">
      <c r="A388" s="4" t="s">
        <v>5</v>
      </c>
      <c r="B388" s="5" t="s">
        <v>12</v>
      </c>
      <c r="C388" s="5" t="s">
        <v>9</v>
      </c>
      <c r="D388" s="5">
        <v>14</v>
      </c>
      <c r="E388" s="6">
        <v>2</v>
      </c>
      <c r="F388" s="14">
        <f t="shared" si="12"/>
        <v>28</v>
      </c>
      <c r="G388">
        <f>SUM(F388,-Analyse!$B$4)</f>
        <v>27</v>
      </c>
      <c r="H388" t="str">
        <f t="shared" si="13"/>
        <v>bonne note</v>
      </c>
    </row>
    <row r="389" spans="1:8" x14ac:dyDescent="0.2">
      <c r="A389" s="4" t="s">
        <v>5</v>
      </c>
      <c r="B389" s="5" t="s">
        <v>12</v>
      </c>
      <c r="C389" s="5" t="s">
        <v>9</v>
      </c>
      <c r="D389" s="5">
        <v>14</v>
      </c>
      <c r="E389" s="6">
        <v>2</v>
      </c>
      <c r="F389" s="14">
        <f t="shared" si="12"/>
        <v>28</v>
      </c>
      <c r="G389">
        <f>SUM(F389,-Analyse!$B$4)</f>
        <v>27</v>
      </c>
      <c r="H389" t="str">
        <f t="shared" si="13"/>
        <v>bonne note</v>
      </c>
    </row>
    <row r="390" spans="1:8" x14ac:dyDescent="0.2">
      <c r="A390" s="4" t="s">
        <v>6</v>
      </c>
      <c r="B390" s="5" t="s">
        <v>12</v>
      </c>
      <c r="C390" s="5" t="s">
        <v>9</v>
      </c>
      <c r="D390" s="5">
        <v>14</v>
      </c>
      <c r="E390" s="6">
        <v>3</v>
      </c>
      <c r="F390" s="14">
        <f t="shared" si="12"/>
        <v>42</v>
      </c>
      <c r="G390">
        <f>SUM(F390,-Analyse!$B$4)</f>
        <v>41</v>
      </c>
      <c r="H390" t="str">
        <f t="shared" si="13"/>
        <v>bonne note</v>
      </c>
    </row>
    <row r="391" spans="1:8" x14ac:dyDescent="0.2">
      <c r="A391" s="19" t="s">
        <v>5</v>
      </c>
      <c r="B391" s="20" t="s">
        <v>12</v>
      </c>
      <c r="C391" s="20" t="s">
        <v>9</v>
      </c>
      <c r="D391" s="20">
        <v>14</v>
      </c>
      <c r="E391" s="21">
        <v>2</v>
      </c>
      <c r="F391" s="14">
        <f t="shared" si="12"/>
        <v>28</v>
      </c>
      <c r="G391">
        <f>SUM(F391,-Analyse!$B$4)</f>
        <v>27</v>
      </c>
      <c r="H391" t="str">
        <f t="shared" si="13"/>
        <v>bonne note</v>
      </c>
    </row>
    <row r="392" spans="1:8" x14ac:dyDescent="0.2">
      <c r="A392" s="4" t="s">
        <v>5</v>
      </c>
      <c r="B392" s="5" t="s">
        <v>12</v>
      </c>
      <c r="C392" s="5" t="s">
        <v>9</v>
      </c>
      <c r="D392" s="5">
        <v>14</v>
      </c>
      <c r="E392" s="6">
        <v>2</v>
      </c>
      <c r="F392" s="14">
        <f t="shared" si="12"/>
        <v>28</v>
      </c>
      <c r="G392">
        <f>SUM(F392,-Analyse!$B$4)</f>
        <v>27</v>
      </c>
      <c r="H392" t="str">
        <f t="shared" si="13"/>
        <v>bonne note</v>
      </c>
    </row>
    <row r="393" spans="1:8" x14ac:dyDescent="0.2">
      <c r="A393" s="4" t="s">
        <v>5</v>
      </c>
      <c r="B393" s="5" t="s">
        <v>12</v>
      </c>
      <c r="C393" s="5" t="s">
        <v>9</v>
      </c>
      <c r="D393" s="5">
        <v>14</v>
      </c>
      <c r="E393" s="6">
        <v>2</v>
      </c>
      <c r="F393" s="14">
        <f t="shared" si="12"/>
        <v>28</v>
      </c>
      <c r="G393">
        <f>SUM(F393,-Analyse!$B$4)</f>
        <v>27</v>
      </c>
      <c r="H393" t="str">
        <f t="shared" si="13"/>
        <v>bonne note</v>
      </c>
    </row>
    <row r="394" spans="1:8" x14ac:dyDescent="0.2">
      <c r="A394" s="4" t="s">
        <v>5</v>
      </c>
      <c r="B394" s="5" t="s">
        <v>12</v>
      </c>
      <c r="C394" s="5" t="s">
        <v>9</v>
      </c>
      <c r="D394" s="5">
        <v>14</v>
      </c>
      <c r="E394" s="6">
        <v>2</v>
      </c>
      <c r="F394" s="14">
        <f t="shared" si="12"/>
        <v>28</v>
      </c>
      <c r="G394">
        <f>SUM(F394,-Analyse!$B$4)</f>
        <v>27</v>
      </c>
      <c r="H394" t="str">
        <f t="shared" si="13"/>
        <v>bonne note</v>
      </c>
    </row>
    <row r="395" spans="1:8" x14ac:dyDescent="0.2">
      <c r="A395" s="4" t="s">
        <v>6</v>
      </c>
      <c r="B395" s="5" t="s">
        <v>12</v>
      </c>
      <c r="C395" s="5" t="s">
        <v>9</v>
      </c>
      <c r="D395" s="5">
        <v>14</v>
      </c>
      <c r="E395" s="6">
        <v>3</v>
      </c>
      <c r="F395" s="14">
        <f t="shared" si="12"/>
        <v>42</v>
      </c>
      <c r="G395">
        <f>SUM(F395,-Analyse!$B$4)</f>
        <v>41</v>
      </c>
      <c r="H395" t="str">
        <f t="shared" si="13"/>
        <v>bonne note</v>
      </c>
    </row>
    <row r="396" spans="1:8" x14ac:dyDescent="0.2">
      <c r="A396" s="4" t="s">
        <v>5</v>
      </c>
      <c r="B396" s="5" t="s">
        <v>12</v>
      </c>
      <c r="C396" s="5" t="s">
        <v>9</v>
      </c>
      <c r="D396" s="5">
        <v>14</v>
      </c>
      <c r="E396" s="6">
        <v>2</v>
      </c>
      <c r="F396" s="14">
        <f t="shared" si="12"/>
        <v>28</v>
      </c>
      <c r="G396">
        <f>SUM(F396,-Analyse!$B$4)</f>
        <v>27</v>
      </c>
      <c r="H396" t="str">
        <f t="shared" si="13"/>
        <v>bonne note</v>
      </c>
    </row>
    <row r="397" spans="1:8" x14ac:dyDescent="0.2">
      <c r="A397" s="4" t="s">
        <v>5</v>
      </c>
      <c r="B397" s="5" t="s">
        <v>12</v>
      </c>
      <c r="C397" s="5" t="s">
        <v>9</v>
      </c>
      <c r="D397" s="5">
        <v>14</v>
      </c>
      <c r="E397" s="6">
        <v>2</v>
      </c>
      <c r="F397" s="14">
        <f t="shared" si="12"/>
        <v>28</v>
      </c>
      <c r="G397">
        <f>SUM(F397,-Analyse!$B$4)</f>
        <v>27</v>
      </c>
      <c r="H397" t="str">
        <f t="shared" si="13"/>
        <v>bonne note</v>
      </c>
    </row>
    <row r="398" spans="1:8" x14ac:dyDescent="0.2">
      <c r="A398" s="4" t="s">
        <v>5</v>
      </c>
      <c r="B398" s="5" t="s">
        <v>12</v>
      </c>
      <c r="C398" s="5" t="s">
        <v>9</v>
      </c>
      <c r="D398" s="5">
        <v>14</v>
      </c>
      <c r="E398" s="6">
        <v>2</v>
      </c>
      <c r="F398" s="14">
        <f t="shared" si="12"/>
        <v>28</v>
      </c>
      <c r="G398">
        <f>SUM(F398,-Analyse!$B$4)</f>
        <v>27</v>
      </c>
      <c r="H398" t="str">
        <f t="shared" si="13"/>
        <v>bonne note</v>
      </c>
    </row>
    <row r="399" spans="1:8" x14ac:dyDescent="0.2">
      <c r="A399" s="4" t="s">
        <v>5</v>
      </c>
      <c r="B399" s="5" t="s">
        <v>12</v>
      </c>
      <c r="C399" s="5" t="s">
        <v>9</v>
      </c>
      <c r="D399" s="5">
        <v>14</v>
      </c>
      <c r="E399" s="6">
        <v>2</v>
      </c>
      <c r="F399" s="14">
        <f t="shared" si="12"/>
        <v>28</v>
      </c>
      <c r="G399">
        <f>SUM(F399,-Analyse!$B$4)</f>
        <v>27</v>
      </c>
      <c r="H399" t="str">
        <f t="shared" si="13"/>
        <v>bonne note</v>
      </c>
    </row>
    <row r="400" spans="1:8" x14ac:dyDescent="0.2">
      <c r="A400" s="4" t="s">
        <v>6</v>
      </c>
      <c r="B400" s="5" t="s">
        <v>12</v>
      </c>
      <c r="C400" s="5" t="s">
        <v>9</v>
      </c>
      <c r="D400" s="5">
        <v>14</v>
      </c>
      <c r="E400" s="6">
        <v>3</v>
      </c>
      <c r="F400" s="14">
        <f t="shared" si="12"/>
        <v>42</v>
      </c>
      <c r="G400">
        <f>SUM(F400,-Analyse!$B$4)</f>
        <v>41</v>
      </c>
      <c r="H400" t="str">
        <f t="shared" si="13"/>
        <v>bonne note</v>
      </c>
    </row>
    <row r="401" spans="1:8" x14ac:dyDescent="0.2">
      <c r="A401" s="4" t="s">
        <v>5</v>
      </c>
      <c r="B401" s="5" t="s">
        <v>12</v>
      </c>
      <c r="C401" s="5" t="s">
        <v>9</v>
      </c>
      <c r="D401" s="5">
        <v>14</v>
      </c>
      <c r="E401" s="6">
        <v>2</v>
      </c>
      <c r="F401" s="14">
        <f t="shared" si="12"/>
        <v>28</v>
      </c>
      <c r="G401">
        <f>SUM(F401,-Analyse!$B$4)</f>
        <v>27</v>
      </c>
      <c r="H401" t="str">
        <f t="shared" si="13"/>
        <v>bonne note</v>
      </c>
    </row>
    <row r="402" spans="1:8" x14ac:dyDescent="0.2">
      <c r="A402" s="4" t="s">
        <v>5</v>
      </c>
      <c r="B402" s="5" t="s">
        <v>12</v>
      </c>
      <c r="C402" s="5" t="s">
        <v>9</v>
      </c>
      <c r="D402" s="5">
        <v>14</v>
      </c>
      <c r="E402" s="6">
        <v>2</v>
      </c>
      <c r="F402" s="14">
        <f t="shared" si="12"/>
        <v>28</v>
      </c>
      <c r="G402">
        <f>SUM(F402,-Analyse!$B$4)</f>
        <v>27</v>
      </c>
      <c r="H402" t="str">
        <f t="shared" si="13"/>
        <v>bonne note</v>
      </c>
    </row>
    <row r="403" spans="1:8" x14ac:dyDescent="0.2">
      <c r="A403" s="4" t="s">
        <v>5</v>
      </c>
      <c r="B403" s="5" t="s">
        <v>12</v>
      </c>
      <c r="C403" s="5" t="s">
        <v>9</v>
      </c>
      <c r="D403" s="5">
        <v>14</v>
      </c>
      <c r="E403" s="6">
        <v>2</v>
      </c>
      <c r="F403" s="14">
        <f t="shared" si="12"/>
        <v>28</v>
      </c>
      <c r="G403">
        <f>SUM(F403,-Analyse!$B$4)</f>
        <v>27</v>
      </c>
      <c r="H403" t="str">
        <f t="shared" si="13"/>
        <v>bonne note</v>
      </c>
    </row>
    <row r="404" spans="1:8" x14ac:dyDescent="0.2">
      <c r="A404" s="4" t="s">
        <v>5</v>
      </c>
      <c r="B404" s="5" t="s">
        <v>12</v>
      </c>
      <c r="C404" s="5" t="s">
        <v>9</v>
      </c>
      <c r="D404" s="5">
        <v>14</v>
      </c>
      <c r="E404" s="6">
        <v>2</v>
      </c>
      <c r="F404" s="14">
        <f t="shared" si="12"/>
        <v>28</v>
      </c>
      <c r="G404">
        <f>SUM(F404,-Analyse!$B$4)</f>
        <v>27</v>
      </c>
      <c r="H404" t="str">
        <f t="shared" si="13"/>
        <v>bonne note</v>
      </c>
    </row>
    <row r="405" spans="1:8" x14ac:dyDescent="0.2">
      <c r="A405" s="4" t="s">
        <v>6</v>
      </c>
      <c r="B405" s="5" t="s">
        <v>12</v>
      </c>
      <c r="C405" s="5" t="s">
        <v>9</v>
      </c>
      <c r="D405" s="5">
        <v>14</v>
      </c>
      <c r="E405" s="6">
        <v>3</v>
      </c>
      <c r="F405" s="14">
        <f t="shared" si="12"/>
        <v>42</v>
      </c>
      <c r="G405">
        <f>SUM(F405,-Analyse!$B$4)</f>
        <v>41</v>
      </c>
      <c r="H405" t="str">
        <f t="shared" si="13"/>
        <v>bonne note</v>
      </c>
    </row>
    <row r="406" spans="1:8" x14ac:dyDescent="0.2">
      <c r="A406" s="4" t="s">
        <v>5</v>
      </c>
      <c r="B406" s="5" t="s">
        <v>12</v>
      </c>
      <c r="C406" s="5" t="s">
        <v>9</v>
      </c>
      <c r="D406" s="5">
        <v>14</v>
      </c>
      <c r="E406" s="6">
        <v>2</v>
      </c>
      <c r="F406" s="14">
        <f t="shared" si="12"/>
        <v>28</v>
      </c>
      <c r="G406">
        <f>SUM(F406,-Analyse!$B$4)</f>
        <v>27</v>
      </c>
      <c r="H406" t="str">
        <f t="shared" si="13"/>
        <v>bonne note</v>
      </c>
    </row>
    <row r="407" spans="1:8" x14ac:dyDescent="0.2">
      <c r="A407" s="4" t="s">
        <v>5</v>
      </c>
      <c r="B407" s="5" t="s">
        <v>12</v>
      </c>
      <c r="C407" s="5" t="s">
        <v>9</v>
      </c>
      <c r="D407" s="5">
        <v>14</v>
      </c>
      <c r="E407" s="6">
        <v>2</v>
      </c>
      <c r="F407" s="14">
        <f t="shared" si="12"/>
        <v>28</v>
      </c>
      <c r="G407">
        <f>SUM(F407,-Analyse!$B$4)</f>
        <v>27</v>
      </c>
      <c r="H407" t="str">
        <f t="shared" si="13"/>
        <v>bonne note</v>
      </c>
    </row>
    <row r="408" spans="1:8" x14ac:dyDescent="0.2">
      <c r="A408" s="4" t="s">
        <v>5</v>
      </c>
      <c r="B408" s="5" t="s">
        <v>12</v>
      </c>
      <c r="C408" s="5" t="s">
        <v>9</v>
      </c>
      <c r="D408" s="5">
        <v>14</v>
      </c>
      <c r="E408" s="6">
        <v>2</v>
      </c>
      <c r="F408" s="14">
        <f t="shared" si="12"/>
        <v>28</v>
      </c>
      <c r="G408">
        <f>SUM(F408,-Analyse!$B$4)</f>
        <v>27</v>
      </c>
      <c r="H408" t="str">
        <f t="shared" si="13"/>
        <v>bonne note</v>
      </c>
    </row>
    <row r="409" spans="1:8" x14ac:dyDescent="0.2">
      <c r="A409" s="4" t="s">
        <v>5</v>
      </c>
      <c r="B409" s="5" t="s">
        <v>12</v>
      </c>
      <c r="C409" s="5" t="s">
        <v>9</v>
      </c>
      <c r="D409" s="5">
        <v>14</v>
      </c>
      <c r="E409" s="6">
        <v>2</v>
      </c>
      <c r="F409" s="14">
        <f t="shared" si="12"/>
        <v>28</v>
      </c>
      <c r="G409">
        <f>SUM(F409,-Analyse!$B$4)</f>
        <v>27</v>
      </c>
      <c r="H409" t="str">
        <f t="shared" si="13"/>
        <v>bonne note</v>
      </c>
    </row>
    <row r="410" spans="1:8" x14ac:dyDescent="0.2">
      <c r="A410" s="4" t="s">
        <v>6</v>
      </c>
      <c r="B410" s="5" t="s">
        <v>12</v>
      </c>
      <c r="C410" s="5" t="s">
        <v>9</v>
      </c>
      <c r="D410" s="5">
        <v>14</v>
      </c>
      <c r="E410" s="6">
        <v>3</v>
      </c>
      <c r="F410" s="14">
        <f t="shared" si="12"/>
        <v>42</v>
      </c>
      <c r="G410">
        <f>SUM(F410,-Analyse!$B$4)</f>
        <v>41</v>
      </c>
      <c r="H410" t="str">
        <f t="shared" si="13"/>
        <v>bonne note</v>
      </c>
    </row>
    <row r="411" spans="1:8" x14ac:dyDescent="0.2">
      <c r="A411" s="4" t="s">
        <v>5</v>
      </c>
      <c r="B411" s="5" t="s">
        <v>12</v>
      </c>
      <c r="C411" s="5" t="s">
        <v>9</v>
      </c>
      <c r="D411" s="5">
        <v>14</v>
      </c>
      <c r="E411" s="6">
        <v>2</v>
      </c>
      <c r="F411" s="14">
        <f t="shared" si="12"/>
        <v>28</v>
      </c>
      <c r="G411">
        <f>SUM(F411,-Analyse!$B$4)</f>
        <v>27</v>
      </c>
      <c r="H411" t="str">
        <f t="shared" si="13"/>
        <v>bonne note</v>
      </c>
    </row>
    <row r="412" spans="1:8" x14ac:dyDescent="0.2">
      <c r="A412" s="4" t="s">
        <v>5</v>
      </c>
      <c r="B412" s="5" t="s">
        <v>12</v>
      </c>
      <c r="C412" s="5" t="s">
        <v>9</v>
      </c>
      <c r="D412" s="5">
        <v>14</v>
      </c>
      <c r="E412" s="6">
        <v>2</v>
      </c>
      <c r="F412" s="14">
        <f t="shared" si="12"/>
        <v>28</v>
      </c>
      <c r="G412">
        <f>SUM(F412,-Analyse!$B$4)</f>
        <v>27</v>
      </c>
      <c r="H412" t="str">
        <f t="shared" si="13"/>
        <v>bonne note</v>
      </c>
    </row>
    <row r="413" spans="1:8" x14ac:dyDescent="0.2">
      <c r="A413" s="4" t="s">
        <v>5</v>
      </c>
      <c r="B413" s="5" t="s">
        <v>12</v>
      </c>
      <c r="C413" s="5" t="s">
        <v>9</v>
      </c>
      <c r="D413" s="5">
        <v>14</v>
      </c>
      <c r="E413" s="6">
        <v>2</v>
      </c>
      <c r="F413" s="14">
        <f t="shared" si="12"/>
        <v>28</v>
      </c>
      <c r="G413">
        <f>SUM(F413,-Analyse!$B$4)</f>
        <v>27</v>
      </c>
      <c r="H413" t="str">
        <f t="shared" si="13"/>
        <v>bonne note</v>
      </c>
    </row>
    <row r="414" spans="1:8" x14ac:dyDescent="0.2">
      <c r="A414" s="4" t="s">
        <v>5</v>
      </c>
      <c r="B414" s="5" t="s">
        <v>12</v>
      </c>
      <c r="C414" s="5" t="s">
        <v>9</v>
      </c>
      <c r="D414" s="5">
        <v>14</v>
      </c>
      <c r="E414" s="6">
        <v>2</v>
      </c>
      <c r="F414" s="14">
        <f t="shared" si="12"/>
        <v>28</v>
      </c>
      <c r="G414">
        <f>SUM(F414,-Analyse!$B$4)</f>
        <v>27</v>
      </c>
      <c r="H414" t="str">
        <f t="shared" si="13"/>
        <v>bonne note</v>
      </c>
    </row>
    <row r="415" spans="1:8" x14ac:dyDescent="0.2">
      <c r="A415" s="4" t="s">
        <v>6</v>
      </c>
      <c r="B415" s="5" t="s">
        <v>12</v>
      </c>
      <c r="C415" s="5" t="s">
        <v>9</v>
      </c>
      <c r="D415" s="5">
        <v>14</v>
      </c>
      <c r="E415" s="6">
        <v>3</v>
      </c>
      <c r="F415" s="14">
        <f t="shared" si="12"/>
        <v>42</v>
      </c>
      <c r="G415">
        <f>SUM(F415,-Analyse!$B$4)</f>
        <v>41</v>
      </c>
      <c r="H415" t="str">
        <f t="shared" si="13"/>
        <v>bonne note</v>
      </c>
    </row>
    <row r="416" spans="1:8" x14ac:dyDescent="0.2">
      <c r="A416" s="4" t="s">
        <v>5</v>
      </c>
      <c r="B416" s="5" t="s">
        <v>12</v>
      </c>
      <c r="C416" s="5" t="s">
        <v>9</v>
      </c>
      <c r="D416" s="5">
        <v>14</v>
      </c>
      <c r="E416" s="6">
        <v>2</v>
      </c>
      <c r="F416" s="14">
        <f t="shared" si="12"/>
        <v>28</v>
      </c>
      <c r="G416">
        <f>SUM(F416,-Analyse!$B$4)</f>
        <v>27</v>
      </c>
      <c r="H416" t="str">
        <f t="shared" si="13"/>
        <v>bonne note</v>
      </c>
    </row>
    <row r="417" spans="1:8" x14ac:dyDescent="0.2">
      <c r="A417" s="4" t="s">
        <v>5</v>
      </c>
      <c r="B417" s="5" t="s">
        <v>12</v>
      </c>
      <c r="C417" s="5" t="s">
        <v>9</v>
      </c>
      <c r="D417" s="5">
        <v>14</v>
      </c>
      <c r="E417" s="6">
        <v>2</v>
      </c>
      <c r="F417" s="14">
        <f t="shared" si="12"/>
        <v>28</v>
      </c>
      <c r="G417">
        <f>SUM(F417,-Analyse!$B$4)</f>
        <v>27</v>
      </c>
      <c r="H417" t="str">
        <f t="shared" si="13"/>
        <v>bonne note</v>
      </c>
    </row>
    <row r="418" spans="1:8" x14ac:dyDescent="0.2">
      <c r="A418" s="4" t="s">
        <v>5</v>
      </c>
      <c r="B418" s="5" t="s">
        <v>12</v>
      </c>
      <c r="C418" s="5" t="s">
        <v>9</v>
      </c>
      <c r="D418" s="5">
        <v>14</v>
      </c>
      <c r="E418" s="6">
        <v>2</v>
      </c>
      <c r="F418" s="14">
        <f t="shared" si="12"/>
        <v>28</v>
      </c>
      <c r="G418">
        <f>SUM(F418,-Analyse!$B$4)</f>
        <v>27</v>
      </c>
      <c r="H418" t="str">
        <f t="shared" si="13"/>
        <v>bonne note</v>
      </c>
    </row>
    <row r="419" spans="1:8" x14ac:dyDescent="0.2">
      <c r="A419" s="4" t="s">
        <v>5</v>
      </c>
      <c r="B419" s="5" t="s">
        <v>12</v>
      </c>
      <c r="C419" s="5" t="s">
        <v>9</v>
      </c>
      <c r="D419" s="5">
        <v>14</v>
      </c>
      <c r="E419" s="6">
        <v>2</v>
      </c>
      <c r="F419" s="14">
        <f t="shared" si="12"/>
        <v>28</v>
      </c>
      <c r="G419">
        <f>SUM(F419,-Analyse!$B$4)</f>
        <v>27</v>
      </c>
      <c r="H419" t="str">
        <f t="shared" si="13"/>
        <v>bonne note</v>
      </c>
    </row>
    <row r="420" spans="1:8" x14ac:dyDescent="0.2">
      <c r="A420" s="4" t="s">
        <v>6</v>
      </c>
      <c r="B420" s="5" t="s">
        <v>12</v>
      </c>
      <c r="C420" s="5" t="s">
        <v>9</v>
      </c>
      <c r="D420" s="5">
        <v>14</v>
      </c>
      <c r="E420" s="6">
        <v>3</v>
      </c>
      <c r="F420" s="14">
        <f t="shared" si="12"/>
        <v>42</v>
      </c>
      <c r="G420">
        <f>SUM(F420,-Analyse!$B$4)</f>
        <v>41</v>
      </c>
      <c r="H420" t="str">
        <f t="shared" si="13"/>
        <v>bonne note</v>
      </c>
    </row>
    <row r="421" spans="1:8" x14ac:dyDescent="0.2">
      <c r="A421" s="19" t="s">
        <v>5</v>
      </c>
      <c r="B421" s="20" t="s">
        <v>12</v>
      </c>
      <c r="C421" s="20" t="s">
        <v>9</v>
      </c>
      <c r="D421" s="20">
        <v>14</v>
      </c>
      <c r="E421" s="21">
        <v>2</v>
      </c>
      <c r="F421" s="14">
        <f t="shared" si="12"/>
        <v>28</v>
      </c>
      <c r="G421">
        <f>SUM(F421,-Analyse!$B$4)</f>
        <v>27</v>
      </c>
      <c r="H421" t="str">
        <f t="shared" si="13"/>
        <v>bonne note</v>
      </c>
    </row>
    <row r="422" spans="1:8" x14ac:dyDescent="0.2">
      <c r="A422" s="4" t="s">
        <v>5</v>
      </c>
      <c r="B422" s="5" t="s">
        <v>12</v>
      </c>
      <c r="C422" s="5" t="s">
        <v>9</v>
      </c>
      <c r="D422" s="5">
        <v>14</v>
      </c>
      <c r="E422" s="6">
        <v>2</v>
      </c>
      <c r="F422" s="14">
        <f t="shared" si="12"/>
        <v>28</v>
      </c>
      <c r="G422">
        <f>SUM(F422,-Analyse!$B$4)</f>
        <v>27</v>
      </c>
      <c r="H422" t="str">
        <f t="shared" si="13"/>
        <v>bonne note</v>
      </c>
    </row>
    <row r="423" spans="1:8" x14ac:dyDescent="0.2">
      <c r="A423" s="4" t="s">
        <v>5</v>
      </c>
      <c r="B423" s="5" t="s">
        <v>12</v>
      </c>
      <c r="C423" s="5" t="s">
        <v>9</v>
      </c>
      <c r="D423" s="5">
        <v>14</v>
      </c>
      <c r="E423" s="6">
        <v>2</v>
      </c>
      <c r="F423" s="14">
        <f t="shared" si="12"/>
        <v>28</v>
      </c>
      <c r="G423">
        <f>SUM(F423,-Analyse!$B$4)</f>
        <v>27</v>
      </c>
      <c r="H423" t="str">
        <f t="shared" si="13"/>
        <v>bonne note</v>
      </c>
    </row>
    <row r="424" spans="1:8" x14ac:dyDescent="0.2">
      <c r="A424" s="4" t="s">
        <v>5</v>
      </c>
      <c r="B424" s="5" t="s">
        <v>12</v>
      </c>
      <c r="C424" s="5" t="s">
        <v>9</v>
      </c>
      <c r="D424" s="5">
        <v>14</v>
      </c>
      <c r="E424" s="6">
        <v>2</v>
      </c>
      <c r="F424" s="14">
        <f t="shared" si="12"/>
        <v>28</v>
      </c>
      <c r="G424">
        <f>SUM(F424,-Analyse!$B$4)</f>
        <v>27</v>
      </c>
      <c r="H424" t="str">
        <f t="shared" si="13"/>
        <v>bonne note</v>
      </c>
    </row>
    <row r="425" spans="1:8" x14ac:dyDescent="0.2">
      <c r="A425" s="4" t="s">
        <v>6</v>
      </c>
      <c r="B425" s="5" t="s">
        <v>12</v>
      </c>
      <c r="C425" s="5" t="s">
        <v>9</v>
      </c>
      <c r="D425" s="5">
        <v>14</v>
      </c>
      <c r="E425" s="6">
        <v>3</v>
      </c>
      <c r="F425" s="14">
        <f t="shared" si="12"/>
        <v>42</v>
      </c>
      <c r="G425">
        <f>SUM(F425,-Analyse!$B$4)</f>
        <v>41</v>
      </c>
      <c r="H425" t="str">
        <f t="shared" si="13"/>
        <v>bonne note</v>
      </c>
    </row>
    <row r="426" spans="1:8" x14ac:dyDescent="0.2">
      <c r="A426" s="4" t="s">
        <v>5</v>
      </c>
      <c r="B426" s="5" t="s">
        <v>12</v>
      </c>
      <c r="C426" s="5" t="s">
        <v>9</v>
      </c>
      <c r="D426" s="5">
        <v>14</v>
      </c>
      <c r="E426" s="6">
        <v>2</v>
      </c>
      <c r="F426" s="14">
        <f t="shared" si="12"/>
        <v>28</v>
      </c>
      <c r="G426">
        <f>SUM(F426,-Analyse!$B$4)</f>
        <v>27</v>
      </c>
      <c r="H426" t="str">
        <f t="shared" si="13"/>
        <v>bonne note</v>
      </c>
    </row>
    <row r="427" spans="1:8" x14ac:dyDescent="0.2">
      <c r="A427" s="4" t="s">
        <v>5</v>
      </c>
      <c r="B427" s="5" t="s">
        <v>12</v>
      </c>
      <c r="C427" s="5" t="s">
        <v>9</v>
      </c>
      <c r="D427" s="5">
        <v>14</v>
      </c>
      <c r="E427" s="6">
        <v>2</v>
      </c>
      <c r="F427" s="14">
        <f t="shared" si="12"/>
        <v>28</v>
      </c>
      <c r="G427">
        <f>SUM(F427,-Analyse!$B$4)</f>
        <v>27</v>
      </c>
      <c r="H427" t="str">
        <f t="shared" si="13"/>
        <v>bonne note</v>
      </c>
    </row>
    <row r="428" spans="1:8" x14ac:dyDescent="0.2">
      <c r="A428" s="4" t="s">
        <v>5</v>
      </c>
      <c r="B428" s="5" t="s">
        <v>12</v>
      </c>
      <c r="C428" s="5" t="s">
        <v>9</v>
      </c>
      <c r="D428" s="5">
        <v>14</v>
      </c>
      <c r="E428" s="6">
        <v>2</v>
      </c>
      <c r="F428" s="14">
        <f t="shared" si="12"/>
        <v>28</v>
      </c>
      <c r="G428">
        <f>SUM(F428,-Analyse!$B$4)</f>
        <v>27</v>
      </c>
      <c r="H428" t="str">
        <f t="shared" si="13"/>
        <v>bonne note</v>
      </c>
    </row>
    <row r="429" spans="1:8" x14ac:dyDescent="0.2">
      <c r="A429" s="4" t="s">
        <v>5</v>
      </c>
      <c r="B429" s="5" t="s">
        <v>12</v>
      </c>
      <c r="C429" s="5" t="s">
        <v>9</v>
      </c>
      <c r="D429" s="5">
        <v>14</v>
      </c>
      <c r="E429" s="6">
        <v>2</v>
      </c>
      <c r="F429" s="14">
        <f t="shared" si="12"/>
        <v>28</v>
      </c>
      <c r="G429">
        <f>SUM(F429,-Analyse!$B$4)</f>
        <v>27</v>
      </c>
      <c r="H429" t="str">
        <f t="shared" si="13"/>
        <v>bonne note</v>
      </c>
    </row>
    <row r="430" spans="1:8" x14ac:dyDescent="0.2">
      <c r="A430" s="4" t="s">
        <v>6</v>
      </c>
      <c r="B430" s="5" t="s">
        <v>12</v>
      </c>
      <c r="C430" s="5" t="s">
        <v>9</v>
      </c>
      <c r="D430" s="5">
        <v>14</v>
      </c>
      <c r="E430" s="6">
        <v>3</v>
      </c>
      <c r="F430" s="14">
        <f t="shared" si="12"/>
        <v>42</v>
      </c>
      <c r="G430">
        <f>SUM(F430,-Analyse!$B$4)</f>
        <v>41</v>
      </c>
      <c r="H430" t="str">
        <f t="shared" si="13"/>
        <v>bonne note</v>
      </c>
    </row>
    <row r="431" spans="1:8" x14ac:dyDescent="0.2">
      <c r="A431" s="4" t="s">
        <v>5</v>
      </c>
      <c r="B431" s="5" t="s">
        <v>12</v>
      </c>
      <c r="C431" s="5" t="s">
        <v>9</v>
      </c>
      <c r="D431" s="5">
        <v>14</v>
      </c>
      <c r="E431" s="6">
        <v>2</v>
      </c>
      <c r="F431" s="14">
        <f t="shared" si="12"/>
        <v>28</v>
      </c>
      <c r="G431">
        <f>SUM(F431,-Analyse!$B$4)</f>
        <v>27</v>
      </c>
      <c r="H431" t="str">
        <f t="shared" si="13"/>
        <v>bonne note</v>
      </c>
    </row>
    <row r="432" spans="1:8" x14ac:dyDescent="0.2">
      <c r="A432" s="4" t="s">
        <v>5</v>
      </c>
      <c r="B432" s="5" t="s">
        <v>12</v>
      </c>
      <c r="C432" s="5" t="s">
        <v>9</v>
      </c>
      <c r="D432" s="5">
        <v>14</v>
      </c>
      <c r="E432" s="6">
        <v>2</v>
      </c>
      <c r="F432" s="14">
        <f t="shared" si="12"/>
        <v>28</v>
      </c>
      <c r="G432">
        <f>SUM(F432,-Analyse!$B$4)</f>
        <v>27</v>
      </c>
      <c r="H432" t="str">
        <f t="shared" si="13"/>
        <v>bonne note</v>
      </c>
    </row>
    <row r="433" spans="1:8" x14ac:dyDescent="0.2">
      <c r="A433" s="4" t="s">
        <v>5</v>
      </c>
      <c r="B433" s="5" t="s">
        <v>12</v>
      </c>
      <c r="C433" s="5" t="s">
        <v>9</v>
      </c>
      <c r="D433" s="5">
        <v>14</v>
      </c>
      <c r="E433" s="6">
        <v>2</v>
      </c>
      <c r="F433" s="14">
        <f t="shared" si="12"/>
        <v>28</v>
      </c>
      <c r="G433">
        <f>SUM(F433,-Analyse!$B$4)</f>
        <v>27</v>
      </c>
      <c r="H433" t="str">
        <f t="shared" si="13"/>
        <v>bonne note</v>
      </c>
    </row>
    <row r="434" spans="1:8" x14ac:dyDescent="0.2">
      <c r="A434" s="4" t="s">
        <v>5</v>
      </c>
      <c r="B434" s="5" t="s">
        <v>12</v>
      </c>
      <c r="C434" s="5" t="s">
        <v>9</v>
      </c>
      <c r="D434" s="5">
        <v>14</v>
      </c>
      <c r="E434" s="6">
        <v>2</v>
      </c>
      <c r="F434" s="14">
        <f t="shared" si="12"/>
        <v>28</v>
      </c>
      <c r="G434">
        <f>SUM(F434,-Analyse!$B$4)</f>
        <v>27</v>
      </c>
      <c r="H434" t="str">
        <f t="shared" si="13"/>
        <v>bonne note</v>
      </c>
    </row>
    <row r="435" spans="1:8" x14ac:dyDescent="0.2">
      <c r="A435" s="4" t="s">
        <v>6</v>
      </c>
      <c r="B435" s="5" t="s">
        <v>12</v>
      </c>
      <c r="C435" s="5" t="s">
        <v>9</v>
      </c>
      <c r="D435" s="5">
        <v>14</v>
      </c>
      <c r="E435" s="6">
        <v>3</v>
      </c>
      <c r="F435" s="14">
        <f t="shared" si="12"/>
        <v>42</v>
      </c>
      <c r="G435">
        <f>SUM(F435,-Analyse!$B$4)</f>
        <v>41</v>
      </c>
      <c r="H435" t="str">
        <f t="shared" si="13"/>
        <v>bonne note</v>
      </c>
    </row>
    <row r="436" spans="1:8" x14ac:dyDescent="0.2">
      <c r="A436" s="4" t="s">
        <v>5</v>
      </c>
      <c r="B436" s="5" t="s">
        <v>12</v>
      </c>
      <c r="C436" s="5" t="s">
        <v>9</v>
      </c>
      <c r="D436" s="5">
        <v>14</v>
      </c>
      <c r="E436" s="6">
        <v>2</v>
      </c>
      <c r="F436" s="14">
        <f t="shared" si="12"/>
        <v>28</v>
      </c>
      <c r="G436">
        <f>SUM(F436,-Analyse!$B$4)</f>
        <v>27</v>
      </c>
      <c r="H436" t="str">
        <f t="shared" si="13"/>
        <v>bonne note</v>
      </c>
    </row>
    <row r="437" spans="1:8" x14ac:dyDescent="0.2">
      <c r="A437" s="4" t="s">
        <v>5</v>
      </c>
      <c r="B437" s="5" t="s">
        <v>12</v>
      </c>
      <c r="C437" s="5" t="s">
        <v>9</v>
      </c>
      <c r="D437" s="5">
        <v>14</v>
      </c>
      <c r="E437" s="6">
        <v>2</v>
      </c>
      <c r="F437" s="14">
        <f t="shared" si="12"/>
        <v>28</v>
      </c>
      <c r="G437">
        <f>SUM(F437,-Analyse!$B$4)</f>
        <v>27</v>
      </c>
      <c r="H437" t="str">
        <f t="shared" si="13"/>
        <v>bonne note</v>
      </c>
    </row>
    <row r="438" spans="1:8" x14ac:dyDescent="0.2">
      <c r="A438" s="4" t="s">
        <v>5</v>
      </c>
      <c r="B438" s="5" t="s">
        <v>12</v>
      </c>
      <c r="C438" s="5" t="s">
        <v>9</v>
      </c>
      <c r="D438" s="5">
        <v>14</v>
      </c>
      <c r="E438" s="6">
        <v>2</v>
      </c>
      <c r="F438" s="14">
        <f t="shared" si="12"/>
        <v>28</v>
      </c>
      <c r="G438">
        <f>SUM(F438,-Analyse!$B$4)</f>
        <v>27</v>
      </c>
      <c r="H438" t="str">
        <f t="shared" si="13"/>
        <v>bonne note</v>
      </c>
    </row>
    <row r="439" spans="1:8" x14ac:dyDescent="0.2">
      <c r="A439" s="4" t="s">
        <v>5</v>
      </c>
      <c r="B439" s="5" t="s">
        <v>12</v>
      </c>
      <c r="C439" s="5" t="s">
        <v>9</v>
      </c>
      <c r="D439" s="5">
        <v>14</v>
      </c>
      <c r="E439" s="6">
        <v>2</v>
      </c>
      <c r="F439" s="14">
        <f t="shared" si="12"/>
        <v>28</v>
      </c>
      <c r="G439">
        <f>SUM(F439,-Analyse!$B$4)</f>
        <v>27</v>
      </c>
      <c r="H439" t="str">
        <f t="shared" si="13"/>
        <v>bonne note</v>
      </c>
    </row>
    <row r="440" spans="1:8" x14ac:dyDescent="0.2">
      <c r="A440" s="4" t="s">
        <v>6</v>
      </c>
      <c r="B440" s="5" t="s">
        <v>12</v>
      </c>
      <c r="C440" s="5" t="s">
        <v>9</v>
      </c>
      <c r="D440" s="5">
        <v>14</v>
      </c>
      <c r="E440" s="6">
        <v>3</v>
      </c>
      <c r="F440" s="14">
        <f t="shared" si="12"/>
        <v>42</v>
      </c>
      <c r="G440">
        <f>SUM(F440,-Analyse!$B$4)</f>
        <v>41</v>
      </c>
      <c r="H440" t="str">
        <f t="shared" si="13"/>
        <v>bonne note</v>
      </c>
    </row>
    <row r="441" spans="1:8" x14ac:dyDescent="0.2">
      <c r="A441" s="4" t="s">
        <v>5</v>
      </c>
      <c r="B441" s="5" t="s">
        <v>12</v>
      </c>
      <c r="C441" s="5" t="s">
        <v>9</v>
      </c>
      <c r="D441" s="5">
        <v>14</v>
      </c>
      <c r="E441" s="6">
        <v>2</v>
      </c>
      <c r="F441" s="14">
        <f t="shared" si="12"/>
        <v>28</v>
      </c>
      <c r="G441">
        <f>SUM(F441,-Analyse!$B$4)</f>
        <v>27</v>
      </c>
      <c r="H441" t="str">
        <f t="shared" si="13"/>
        <v>bonne note</v>
      </c>
    </row>
    <row r="442" spans="1:8" x14ac:dyDescent="0.2">
      <c r="A442" s="4" t="s">
        <v>5</v>
      </c>
      <c r="B442" s="5" t="s">
        <v>12</v>
      </c>
      <c r="C442" s="5" t="s">
        <v>9</v>
      </c>
      <c r="D442" s="5">
        <v>14</v>
      </c>
      <c r="E442" s="6">
        <v>2</v>
      </c>
      <c r="F442" s="14">
        <f t="shared" si="12"/>
        <v>28</v>
      </c>
      <c r="G442">
        <f>SUM(F442,-Analyse!$B$4)</f>
        <v>27</v>
      </c>
      <c r="H442" t="str">
        <f t="shared" si="13"/>
        <v>bonne note</v>
      </c>
    </row>
    <row r="443" spans="1:8" x14ac:dyDescent="0.2">
      <c r="A443" s="4" t="s">
        <v>5</v>
      </c>
      <c r="B443" s="5" t="s">
        <v>12</v>
      </c>
      <c r="C443" s="5" t="s">
        <v>9</v>
      </c>
      <c r="D443" s="5">
        <v>14</v>
      </c>
      <c r="E443" s="6">
        <v>2</v>
      </c>
      <c r="F443" s="14">
        <f t="shared" si="12"/>
        <v>28</v>
      </c>
      <c r="G443">
        <f>SUM(F443,-Analyse!$B$4)</f>
        <v>27</v>
      </c>
      <c r="H443" t="str">
        <f t="shared" si="13"/>
        <v>bonne note</v>
      </c>
    </row>
    <row r="444" spans="1:8" x14ac:dyDescent="0.2">
      <c r="A444" s="4" t="s">
        <v>5</v>
      </c>
      <c r="B444" s="5" t="s">
        <v>12</v>
      </c>
      <c r="C444" s="5" t="s">
        <v>9</v>
      </c>
      <c r="D444" s="5">
        <v>14</v>
      </c>
      <c r="E444" s="6">
        <v>2</v>
      </c>
      <c r="F444" s="14">
        <f t="shared" si="12"/>
        <v>28</v>
      </c>
      <c r="G444">
        <f>SUM(F444,-Analyse!$B$4)</f>
        <v>27</v>
      </c>
      <c r="H444" t="str">
        <f t="shared" si="13"/>
        <v>bonne note</v>
      </c>
    </row>
    <row r="445" spans="1:8" x14ac:dyDescent="0.2">
      <c r="A445" s="4" t="s">
        <v>6</v>
      </c>
      <c r="B445" s="5" t="s">
        <v>12</v>
      </c>
      <c r="C445" s="5" t="s">
        <v>9</v>
      </c>
      <c r="D445" s="5">
        <v>14</v>
      </c>
      <c r="E445" s="6">
        <v>3</v>
      </c>
      <c r="F445" s="14">
        <f t="shared" si="12"/>
        <v>42</v>
      </c>
      <c r="G445">
        <f>SUM(F445,-Analyse!$B$4)</f>
        <v>41</v>
      </c>
      <c r="H445" t="str">
        <f t="shared" si="13"/>
        <v>bonne note</v>
      </c>
    </row>
    <row r="446" spans="1:8" x14ac:dyDescent="0.2">
      <c r="A446" s="4" t="s">
        <v>5</v>
      </c>
      <c r="B446" s="5" t="s">
        <v>12</v>
      </c>
      <c r="C446" s="5" t="s">
        <v>9</v>
      </c>
      <c r="D446" s="5">
        <v>14</v>
      </c>
      <c r="E446" s="6">
        <v>2</v>
      </c>
      <c r="F446" s="14">
        <f t="shared" si="12"/>
        <v>28</v>
      </c>
      <c r="G446">
        <f>SUM(F446,-Analyse!$B$4)</f>
        <v>27</v>
      </c>
      <c r="H446" t="str">
        <f t="shared" si="13"/>
        <v>bonne note</v>
      </c>
    </row>
    <row r="447" spans="1:8" x14ac:dyDescent="0.2">
      <c r="A447" s="4" t="s">
        <v>5</v>
      </c>
      <c r="B447" s="5" t="s">
        <v>12</v>
      </c>
      <c r="C447" s="5" t="s">
        <v>9</v>
      </c>
      <c r="D447" s="5">
        <v>14</v>
      </c>
      <c r="E447" s="6">
        <v>2</v>
      </c>
      <c r="F447" s="14">
        <f t="shared" si="12"/>
        <v>28</v>
      </c>
      <c r="G447">
        <f>SUM(F447,-Analyse!$B$4)</f>
        <v>27</v>
      </c>
      <c r="H447" t="str">
        <f t="shared" si="13"/>
        <v>bonne note</v>
      </c>
    </row>
    <row r="448" spans="1:8" x14ac:dyDescent="0.2">
      <c r="A448" s="4" t="s">
        <v>5</v>
      </c>
      <c r="B448" s="5" t="s">
        <v>12</v>
      </c>
      <c r="C448" s="5" t="s">
        <v>9</v>
      </c>
      <c r="D448" s="5">
        <v>14</v>
      </c>
      <c r="E448" s="6">
        <v>2</v>
      </c>
      <c r="F448" s="14">
        <f t="shared" si="12"/>
        <v>28</v>
      </c>
      <c r="G448">
        <f>SUM(F448,-Analyse!$B$4)</f>
        <v>27</v>
      </c>
      <c r="H448" t="str">
        <f t="shared" si="13"/>
        <v>bonne note</v>
      </c>
    </row>
    <row r="449" spans="1:8" x14ac:dyDescent="0.2">
      <c r="A449" s="4" t="s">
        <v>5</v>
      </c>
      <c r="B449" s="5" t="s">
        <v>12</v>
      </c>
      <c r="C449" s="5" t="s">
        <v>9</v>
      </c>
      <c r="D449" s="5">
        <v>14</v>
      </c>
      <c r="E449" s="6">
        <v>2</v>
      </c>
      <c r="F449" s="14">
        <f t="shared" si="12"/>
        <v>28</v>
      </c>
      <c r="G449">
        <f>SUM(F449,-Analyse!$B$4)</f>
        <v>27</v>
      </c>
      <c r="H449" t="str">
        <f t="shared" si="13"/>
        <v>bonne note</v>
      </c>
    </row>
    <row r="450" spans="1:8" x14ac:dyDescent="0.2">
      <c r="A450" s="4" t="s">
        <v>6</v>
      </c>
      <c r="B450" s="5" t="s">
        <v>12</v>
      </c>
      <c r="C450" s="5" t="s">
        <v>9</v>
      </c>
      <c r="D450" s="5">
        <v>14</v>
      </c>
      <c r="E450" s="6">
        <v>3</v>
      </c>
      <c r="F450" s="14">
        <f t="shared" si="12"/>
        <v>42</v>
      </c>
      <c r="G450">
        <f>SUM(F450,-Analyse!$B$4)</f>
        <v>41</v>
      </c>
      <c r="H450" t="str">
        <f t="shared" si="13"/>
        <v>bonne note</v>
      </c>
    </row>
    <row r="451" spans="1:8" x14ac:dyDescent="0.2">
      <c r="A451" s="19" t="s">
        <v>5</v>
      </c>
      <c r="B451" s="20" t="s">
        <v>12</v>
      </c>
      <c r="C451" s="20" t="s">
        <v>9</v>
      </c>
      <c r="D451" s="20">
        <v>14</v>
      </c>
      <c r="E451" s="21">
        <v>2</v>
      </c>
      <c r="F451" s="14">
        <f t="shared" ref="F451:F514" si="14">PRODUCT(D451,E451)</f>
        <v>28</v>
      </c>
      <c r="G451">
        <f>SUM(F451,-Analyse!$B$4)</f>
        <v>27</v>
      </c>
      <c r="H451" t="str">
        <f t="shared" ref="H451:H514" si="15">IF(D451&gt;=13,"bonne note","mauvaise note")</f>
        <v>bonne note</v>
      </c>
    </row>
    <row r="452" spans="1:8" x14ac:dyDescent="0.2">
      <c r="A452" s="4" t="s">
        <v>5</v>
      </c>
      <c r="B452" s="5" t="s">
        <v>12</v>
      </c>
      <c r="C452" s="5" t="s">
        <v>9</v>
      </c>
      <c r="D452" s="5">
        <v>14</v>
      </c>
      <c r="E452" s="6">
        <v>2</v>
      </c>
      <c r="F452" s="14">
        <f t="shared" si="14"/>
        <v>28</v>
      </c>
      <c r="G452">
        <f>SUM(F452,-Analyse!$B$4)</f>
        <v>27</v>
      </c>
      <c r="H452" t="str">
        <f t="shared" si="15"/>
        <v>bonne note</v>
      </c>
    </row>
    <row r="453" spans="1:8" x14ac:dyDescent="0.2">
      <c r="A453" s="4" t="s">
        <v>5</v>
      </c>
      <c r="B453" s="5" t="s">
        <v>12</v>
      </c>
      <c r="C453" s="5" t="s">
        <v>9</v>
      </c>
      <c r="D453" s="5">
        <v>14</v>
      </c>
      <c r="E453" s="6">
        <v>2</v>
      </c>
      <c r="F453" s="14">
        <f t="shared" si="14"/>
        <v>28</v>
      </c>
      <c r="G453">
        <f>SUM(F453,-Analyse!$B$4)</f>
        <v>27</v>
      </c>
      <c r="H453" t="str">
        <f t="shared" si="15"/>
        <v>bonne note</v>
      </c>
    </row>
    <row r="454" spans="1:8" x14ac:dyDescent="0.2">
      <c r="A454" s="4" t="s">
        <v>5</v>
      </c>
      <c r="B454" s="5" t="s">
        <v>12</v>
      </c>
      <c r="C454" s="5" t="s">
        <v>9</v>
      </c>
      <c r="D454" s="5">
        <v>14</v>
      </c>
      <c r="E454" s="6">
        <v>2</v>
      </c>
      <c r="F454" s="14">
        <f t="shared" si="14"/>
        <v>28</v>
      </c>
      <c r="G454">
        <f>SUM(F454,-Analyse!$B$4)</f>
        <v>27</v>
      </c>
      <c r="H454" t="str">
        <f t="shared" si="15"/>
        <v>bonne note</v>
      </c>
    </row>
    <row r="455" spans="1:8" x14ac:dyDescent="0.2">
      <c r="A455" s="4" t="s">
        <v>6</v>
      </c>
      <c r="B455" s="5" t="s">
        <v>12</v>
      </c>
      <c r="C455" s="5" t="s">
        <v>9</v>
      </c>
      <c r="D455" s="5">
        <v>14</v>
      </c>
      <c r="E455" s="6">
        <v>3</v>
      </c>
      <c r="F455" s="14">
        <f t="shared" si="14"/>
        <v>42</v>
      </c>
      <c r="G455">
        <f>SUM(F455,-Analyse!$B$4)</f>
        <v>41</v>
      </c>
      <c r="H455" t="str">
        <f t="shared" si="15"/>
        <v>bonne note</v>
      </c>
    </row>
    <row r="456" spans="1:8" x14ac:dyDescent="0.2">
      <c r="A456" s="4" t="s">
        <v>5</v>
      </c>
      <c r="B456" s="5" t="s">
        <v>12</v>
      </c>
      <c r="C456" s="5" t="s">
        <v>9</v>
      </c>
      <c r="D456" s="5">
        <v>14</v>
      </c>
      <c r="E456" s="6">
        <v>2</v>
      </c>
      <c r="F456" s="14">
        <f t="shared" si="14"/>
        <v>28</v>
      </c>
      <c r="G456">
        <f>SUM(F456,-Analyse!$B$4)</f>
        <v>27</v>
      </c>
      <c r="H456" t="str">
        <f t="shared" si="15"/>
        <v>bonne note</v>
      </c>
    </row>
    <row r="457" spans="1:8" x14ac:dyDescent="0.2">
      <c r="A457" s="4" t="s">
        <v>5</v>
      </c>
      <c r="B457" s="5" t="s">
        <v>12</v>
      </c>
      <c r="C457" s="5" t="s">
        <v>9</v>
      </c>
      <c r="D457" s="5">
        <v>14</v>
      </c>
      <c r="E457" s="6">
        <v>2</v>
      </c>
      <c r="F457" s="14">
        <f t="shared" si="14"/>
        <v>28</v>
      </c>
      <c r="G457">
        <f>SUM(F457,-Analyse!$B$4)</f>
        <v>27</v>
      </c>
      <c r="H457" t="str">
        <f t="shared" si="15"/>
        <v>bonne note</v>
      </c>
    </row>
    <row r="458" spans="1:8" x14ac:dyDescent="0.2">
      <c r="A458" s="4" t="s">
        <v>5</v>
      </c>
      <c r="B458" s="5" t="s">
        <v>12</v>
      </c>
      <c r="C458" s="5" t="s">
        <v>9</v>
      </c>
      <c r="D458" s="5">
        <v>14</v>
      </c>
      <c r="E458" s="6">
        <v>2</v>
      </c>
      <c r="F458" s="14">
        <f t="shared" si="14"/>
        <v>28</v>
      </c>
      <c r="G458">
        <f>SUM(F458,-Analyse!$B$4)</f>
        <v>27</v>
      </c>
      <c r="H458" t="str">
        <f t="shared" si="15"/>
        <v>bonne note</v>
      </c>
    </row>
    <row r="459" spans="1:8" x14ac:dyDescent="0.2">
      <c r="A459" s="4" t="s">
        <v>5</v>
      </c>
      <c r="B459" s="5" t="s">
        <v>12</v>
      </c>
      <c r="C459" s="5" t="s">
        <v>9</v>
      </c>
      <c r="D459" s="5">
        <v>14</v>
      </c>
      <c r="E459" s="6">
        <v>2</v>
      </c>
      <c r="F459" s="14">
        <f t="shared" si="14"/>
        <v>28</v>
      </c>
      <c r="G459">
        <f>SUM(F459,-Analyse!$B$4)</f>
        <v>27</v>
      </c>
      <c r="H459" t="str">
        <f t="shared" si="15"/>
        <v>bonne note</v>
      </c>
    </row>
    <row r="460" spans="1:8" x14ac:dyDescent="0.2">
      <c r="A460" s="4" t="s">
        <v>6</v>
      </c>
      <c r="B460" s="5" t="s">
        <v>12</v>
      </c>
      <c r="C460" s="5" t="s">
        <v>9</v>
      </c>
      <c r="D460" s="5">
        <v>14</v>
      </c>
      <c r="E460" s="6">
        <v>3</v>
      </c>
      <c r="F460" s="14">
        <f t="shared" si="14"/>
        <v>42</v>
      </c>
      <c r="G460">
        <f>SUM(F460,-Analyse!$B$4)</f>
        <v>41</v>
      </c>
      <c r="H460" t="str">
        <f t="shared" si="15"/>
        <v>bonne note</v>
      </c>
    </row>
    <row r="461" spans="1:8" x14ac:dyDescent="0.2">
      <c r="A461" s="4" t="s">
        <v>5</v>
      </c>
      <c r="B461" s="5" t="s">
        <v>12</v>
      </c>
      <c r="C461" s="5" t="s">
        <v>9</v>
      </c>
      <c r="D461" s="5">
        <v>14</v>
      </c>
      <c r="E461" s="6">
        <v>2</v>
      </c>
      <c r="F461" s="14">
        <f t="shared" si="14"/>
        <v>28</v>
      </c>
      <c r="G461">
        <f>SUM(F461,-Analyse!$B$4)</f>
        <v>27</v>
      </c>
      <c r="H461" t="str">
        <f t="shared" si="15"/>
        <v>bonne note</v>
      </c>
    </row>
    <row r="462" spans="1:8" x14ac:dyDescent="0.2">
      <c r="A462" s="4" t="s">
        <v>5</v>
      </c>
      <c r="B462" s="5" t="s">
        <v>12</v>
      </c>
      <c r="C462" s="5" t="s">
        <v>9</v>
      </c>
      <c r="D462" s="5">
        <v>14</v>
      </c>
      <c r="E462" s="6">
        <v>2</v>
      </c>
      <c r="F462" s="14">
        <f t="shared" si="14"/>
        <v>28</v>
      </c>
      <c r="G462">
        <f>SUM(F462,-Analyse!$B$4)</f>
        <v>27</v>
      </c>
      <c r="H462" t="str">
        <f t="shared" si="15"/>
        <v>bonne note</v>
      </c>
    </row>
    <row r="463" spans="1:8" x14ac:dyDescent="0.2">
      <c r="A463" s="4" t="s">
        <v>5</v>
      </c>
      <c r="B463" s="5" t="s">
        <v>12</v>
      </c>
      <c r="C463" s="5" t="s">
        <v>9</v>
      </c>
      <c r="D463" s="5">
        <v>14</v>
      </c>
      <c r="E463" s="6">
        <v>2</v>
      </c>
      <c r="F463" s="14">
        <f t="shared" si="14"/>
        <v>28</v>
      </c>
      <c r="G463">
        <f>SUM(F463,-Analyse!$B$4)</f>
        <v>27</v>
      </c>
      <c r="H463" t="str">
        <f t="shared" si="15"/>
        <v>bonne note</v>
      </c>
    </row>
    <row r="464" spans="1:8" x14ac:dyDescent="0.2">
      <c r="A464" s="4" t="s">
        <v>5</v>
      </c>
      <c r="B464" s="5" t="s">
        <v>12</v>
      </c>
      <c r="C464" s="5" t="s">
        <v>9</v>
      </c>
      <c r="D464" s="5">
        <v>14</v>
      </c>
      <c r="E464" s="6">
        <v>2</v>
      </c>
      <c r="F464" s="14">
        <f t="shared" si="14"/>
        <v>28</v>
      </c>
      <c r="G464">
        <f>SUM(F464,-Analyse!$B$4)</f>
        <v>27</v>
      </c>
      <c r="H464" t="str">
        <f t="shared" si="15"/>
        <v>bonne note</v>
      </c>
    </row>
    <row r="465" spans="1:8" x14ac:dyDescent="0.2">
      <c r="A465" s="4" t="s">
        <v>6</v>
      </c>
      <c r="B465" s="5" t="s">
        <v>12</v>
      </c>
      <c r="C465" s="5" t="s">
        <v>9</v>
      </c>
      <c r="D465" s="5">
        <v>14</v>
      </c>
      <c r="E465" s="6">
        <v>3</v>
      </c>
      <c r="F465" s="14">
        <f t="shared" si="14"/>
        <v>42</v>
      </c>
      <c r="G465">
        <f>SUM(F465,-Analyse!$B$4)</f>
        <v>41</v>
      </c>
      <c r="H465" t="str">
        <f t="shared" si="15"/>
        <v>bonne note</v>
      </c>
    </row>
    <row r="466" spans="1:8" x14ac:dyDescent="0.2">
      <c r="A466" s="4" t="s">
        <v>5</v>
      </c>
      <c r="B466" s="5" t="s">
        <v>12</v>
      </c>
      <c r="C466" s="5" t="s">
        <v>9</v>
      </c>
      <c r="D466" s="5">
        <v>14</v>
      </c>
      <c r="E466" s="6">
        <v>2</v>
      </c>
      <c r="F466" s="14">
        <f t="shared" si="14"/>
        <v>28</v>
      </c>
      <c r="G466">
        <f>SUM(F466,-Analyse!$B$4)</f>
        <v>27</v>
      </c>
      <c r="H466" t="str">
        <f t="shared" si="15"/>
        <v>bonne note</v>
      </c>
    </row>
    <row r="467" spans="1:8" x14ac:dyDescent="0.2">
      <c r="A467" s="4" t="s">
        <v>5</v>
      </c>
      <c r="B467" s="5" t="s">
        <v>12</v>
      </c>
      <c r="C467" s="5" t="s">
        <v>9</v>
      </c>
      <c r="D467" s="5">
        <v>14</v>
      </c>
      <c r="E467" s="6">
        <v>2</v>
      </c>
      <c r="F467" s="14">
        <f t="shared" si="14"/>
        <v>28</v>
      </c>
      <c r="G467">
        <f>SUM(F467,-Analyse!$B$4)</f>
        <v>27</v>
      </c>
      <c r="H467" t="str">
        <f t="shared" si="15"/>
        <v>bonne note</v>
      </c>
    </row>
    <row r="468" spans="1:8" x14ac:dyDescent="0.2">
      <c r="A468" s="4" t="s">
        <v>5</v>
      </c>
      <c r="B468" s="5" t="s">
        <v>12</v>
      </c>
      <c r="C468" s="5" t="s">
        <v>9</v>
      </c>
      <c r="D468" s="5">
        <v>14</v>
      </c>
      <c r="E468" s="6">
        <v>2</v>
      </c>
      <c r="F468" s="14">
        <f t="shared" si="14"/>
        <v>28</v>
      </c>
      <c r="G468">
        <f>SUM(F468,-Analyse!$B$4)</f>
        <v>27</v>
      </c>
      <c r="H468" t="str">
        <f t="shared" si="15"/>
        <v>bonne note</v>
      </c>
    </row>
    <row r="469" spans="1:8" x14ac:dyDescent="0.2">
      <c r="A469" s="4" t="s">
        <v>5</v>
      </c>
      <c r="B469" s="5" t="s">
        <v>12</v>
      </c>
      <c r="C469" s="5" t="s">
        <v>9</v>
      </c>
      <c r="D469" s="5">
        <v>14</v>
      </c>
      <c r="E469" s="6">
        <v>2</v>
      </c>
      <c r="F469" s="14">
        <f t="shared" si="14"/>
        <v>28</v>
      </c>
      <c r="G469">
        <f>SUM(F469,-Analyse!$B$4)</f>
        <v>27</v>
      </c>
      <c r="H469" t="str">
        <f t="shared" si="15"/>
        <v>bonne note</v>
      </c>
    </row>
    <row r="470" spans="1:8" x14ac:dyDescent="0.2">
      <c r="A470" s="4" t="s">
        <v>6</v>
      </c>
      <c r="B470" s="5" t="s">
        <v>12</v>
      </c>
      <c r="C470" s="5" t="s">
        <v>9</v>
      </c>
      <c r="D470" s="5">
        <v>14</v>
      </c>
      <c r="E470" s="6">
        <v>3</v>
      </c>
      <c r="F470" s="14">
        <f t="shared" si="14"/>
        <v>42</v>
      </c>
      <c r="G470">
        <f>SUM(F470,-Analyse!$B$4)</f>
        <v>41</v>
      </c>
      <c r="H470" t="str">
        <f t="shared" si="15"/>
        <v>bonne note</v>
      </c>
    </row>
    <row r="471" spans="1:8" x14ac:dyDescent="0.2">
      <c r="A471" s="4" t="s">
        <v>5</v>
      </c>
      <c r="B471" s="5" t="s">
        <v>12</v>
      </c>
      <c r="C471" s="5" t="s">
        <v>9</v>
      </c>
      <c r="D471" s="5">
        <v>14</v>
      </c>
      <c r="E471" s="6">
        <v>2</v>
      </c>
      <c r="F471" s="14">
        <f t="shared" si="14"/>
        <v>28</v>
      </c>
      <c r="G471">
        <f>SUM(F471,-Analyse!$B$4)</f>
        <v>27</v>
      </c>
      <c r="H471" t="str">
        <f t="shared" si="15"/>
        <v>bonne note</v>
      </c>
    </row>
    <row r="472" spans="1:8" x14ac:dyDescent="0.2">
      <c r="A472" s="4" t="s">
        <v>5</v>
      </c>
      <c r="B472" s="5" t="s">
        <v>12</v>
      </c>
      <c r="C472" s="5" t="s">
        <v>9</v>
      </c>
      <c r="D472" s="5">
        <v>14</v>
      </c>
      <c r="E472" s="6">
        <v>2</v>
      </c>
      <c r="F472" s="14">
        <f t="shared" si="14"/>
        <v>28</v>
      </c>
      <c r="G472">
        <f>SUM(F472,-Analyse!$B$4)</f>
        <v>27</v>
      </c>
      <c r="H472" t="str">
        <f t="shared" si="15"/>
        <v>bonne note</v>
      </c>
    </row>
    <row r="473" spans="1:8" x14ac:dyDescent="0.2">
      <c r="A473" s="4" t="s">
        <v>5</v>
      </c>
      <c r="B473" s="5" t="s">
        <v>12</v>
      </c>
      <c r="C473" s="5" t="s">
        <v>9</v>
      </c>
      <c r="D473" s="5">
        <v>14</v>
      </c>
      <c r="E473" s="6">
        <v>2</v>
      </c>
      <c r="F473" s="14">
        <f t="shared" si="14"/>
        <v>28</v>
      </c>
      <c r="G473">
        <f>SUM(F473,-Analyse!$B$4)</f>
        <v>27</v>
      </c>
      <c r="H473" t="str">
        <f t="shared" si="15"/>
        <v>bonne note</v>
      </c>
    </row>
    <row r="474" spans="1:8" x14ac:dyDescent="0.2">
      <c r="A474" s="4" t="s">
        <v>5</v>
      </c>
      <c r="B474" s="5" t="s">
        <v>12</v>
      </c>
      <c r="C474" s="5" t="s">
        <v>9</v>
      </c>
      <c r="D474" s="5">
        <v>14</v>
      </c>
      <c r="E474" s="6">
        <v>2</v>
      </c>
      <c r="F474" s="14">
        <f t="shared" si="14"/>
        <v>28</v>
      </c>
      <c r="G474">
        <f>SUM(F474,-Analyse!$B$4)</f>
        <v>27</v>
      </c>
      <c r="H474" t="str">
        <f t="shared" si="15"/>
        <v>bonne note</v>
      </c>
    </row>
    <row r="475" spans="1:8" x14ac:dyDescent="0.2">
      <c r="A475" s="4" t="s">
        <v>6</v>
      </c>
      <c r="B475" s="5" t="s">
        <v>12</v>
      </c>
      <c r="C475" s="5" t="s">
        <v>9</v>
      </c>
      <c r="D475" s="5">
        <v>14</v>
      </c>
      <c r="E475" s="6">
        <v>3</v>
      </c>
      <c r="F475" s="14">
        <f t="shared" si="14"/>
        <v>42</v>
      </c>
      <c r="G475">
        <f>SUM(F475,-Analyse!$B$4)</f>
        <v>41</v>
      </c>
      <c r="H475" t="str">
        <f t="shared" si="15"/>
        <v>bonne note</v>
      </c>
    </row>
    <row r="476" spans="1:8" x14ac:dyDescent="0.2">
      <c r="A476" s="4" t="s">
        <v>5</v>
      </c>
      <c r="B476" s="5" t="s">
        <v>12</v>
      </c>
      <c r="C476" s="5" t="s">
        <v>9</v>
      </c>
      <c r="D476" s="5">
        <v>14</v>
      </c>
      <c r="E476" s="6">
        <v>2</v>
      </c>
      <c r="F476" s="14">
        <f t="shared" si="14"/>
        <v>28</v>
      </c>
      <c r="G476">
        <f>SUM(F476,-Analyse!$B$4)</f>
        <v>27</v>
      </c>
      <c r="H476" t="str">
        <f t="shared" si="15"/>
        <v>bonne note</v>
      </c>
    </row>
    <row r="477" spans="1:8" x14ac:dyDescent="0.2">
      <c r="A477" s="4" t="s">
        <v>5</v>
      </c>
      <c r="B477" s="5" t="s">
        <v>12</v>
      </c>
      <c r="C477" s="5" t="s">
        <v>9</v>
      </c>
      <c r="D477" s="5">
        <v>14</v>
      </c>
      <c r="E477" s="6">
        <v>2</v>
      </c>
      <c r="F477" s="14">
        <f t="shared" si="14"/>
        <v>28</v>
      </c>
      <c r="G477">
        <f>SUM(F477,-Analyse!$B$4)</f>
        <v>27</v>
      </c>
      <c r="H477" t="str">
        <f t="shared" si="15"/>
        <v>bonne note</v>
      </c>
    </row>
    <row r="478" spans="1:8" x14ac:dyDescent="0.2">
      <c r="A478" s="4" t="s">
        <v>5</v>
      </c>
      <c r="B478" s="5" t="s">
        <v>12</v>
      </c>
      <c r="C478" s="5" t="s">
        <v>9</v>
      </c>
      <c r="D478" s="5">
        <v>14</v>
      </c>
      <c r="E478" s="6">
        <v>2</v>
      </c>
      <c r="F478" s="14">
        <f t="shared" si="14"/>
        <v>28</v>
      </c>
      <c r="G478">
        <f>SUM(F478,-Analyse!$B$4)</f>
        <v>27</v>
      </c>
      <c r="H478" t="str">
        <f t="shared" si="15"/>
        <v>bonne note</v>
      </c>
    </row>
    <row r="479" spans="1:8" x14ac:dyDescent="0.2">
      <c r="A479" s="4" t="s">
        <v>5</v>
      </c>
      <c r="B479" s="5" t="s">
        <v>12</v>
      </c>
      <c r="C479" s="5" t="s">
        <v>9</v>
      </c>
      <c r="D479" s="5">
        <v>14</v>
      </c>
      <c r="E479" s="6">
        <v>2</v>
      </c>
      <c r="F479" s="14">
        <f t="shared" si="14"/>
        <v>28</v>
      </c>
      <c r="G479">
        <f>SUM(F479,-Analyse!$B$4)</f>
        <v>27</v>
      </c>
      <c r="H479" t="str">
        <f t="shared" si="15"/>
        <v>bonne note</v>
      </c>
    </row>
    <row r="480" spans="1:8" x14ac:dyDescent="0.2">
      <c r="A480" s="4" t="s">
        <v>6</v>
      </c>
      <c r="B480" s="5" t="s">
        <v>12</v>
      </c>
      <c r="C480" s="5" t="s">
        <v>9</v>
      </c>
      <c r="D480" s="5">
        <v>14</v>
      </c>
      <c r="E480" s="6">
        <v>3</v>
      </c>
      <c r="F480" s="14">
        <f t="shared" si="14"/>
        <v>42</v>
      </c>
      <c r="G480">
        <f>SUM(F480,-Analyse!$B$4)</f>
        <v>41</v>
      </c>
      <c r="H480" t="str">
        <f t="shared" si="15"/>
        <v>bonne note</v>
      </c>
    </row>
    <row r="481" spans="1:8" x14ac:dyDescent="0.2">
      <c r="A481" s="19" t="s">
        <v>5</v>
      </c>
      <c r="B481" s="20" t="s">
        <v>12</v>
      </c>
      <c r="C481" s="20" t="s">
        <v>9</v>
      </c>
      <c r="D481" s="20">
        <v>14</v>
      </c>
      <c r="E481" s="21">
        <v>2</v>
      </c>
      <c r="F481" s="14">
        <f t="shared" si="14"/>
        <v>28</v>
      </c>
      <c r="G481">
        <f>SUM(F481,-Analyse!$B$4)</f>
        <v>27</v>
      </c>
      <c r="H481" t="str">
        <f t="shared" si="15"/>
        <v>bonne note</v>
      </c>
    </row>
    <row r="482" spans="1:8" x14ac:dyDescent="0.2">
      <c r="A482" s="4" t="s">
        <v>5</v>
      </c>
      <c r="B482" s="5" t="s">
        <v>12</v>
      </c>
      <c r="C482" s="5" t="s">
        <v>9</v>
      </c>
      <c r="D482" s="5">
        <v>14</v>
      </c>
      <c r="E482" s="6">
        <v>2</v>
      </c>
      <c r="F482" s="14">
        <f t="shared" si="14"/>
        <v>28</v>
      </c>
      <c r="G482">
        <f>SUM(F482,-Analyse!$B$4)</f>
        <v>27</v>
      </c>
      <c r="H482" t="str">
        <f t="shared" si="15"/>
        <v>bonne note</v>
      </c>
    </row>
    <row r="483" spans="1:8" x14ac:dyDescent="0.2">
      <c r="A483" s="4" t="s">
        <v>5</v>
      </c>
      <c r="B483" s="5" t="s">
        <v>12</v>
      </c>
      <c r="C483" s="5" t="s">
        <v>9</v>
      </c>
      <c r="D483" s="5">
        <v>14</v>
      </c>
      <c r="E483" s="6">
        <v>2</v>
      </c>
      <c r="F483" s="14">
        <f t="shared" si="14"/>
        <v>28</v>
      </c>
      <c r="G483">
        <f>SUM(F483,-Analyse!$B$4)</f>
        <v>27</v>
      </c>
      <c r="H483" t="str">
        <f t="shared" si="15"/>
        <v>bonne note</v>
      </c>
    </row>
    <row r="484" spans="1:8" x14ac:dyDescent="0.2">
      <c r="A484" s="4" t="s">
        <v>5</v>
      </c>
      <c r="B484" s="5" t="s">
        <v>12</v>
      </c>
      <c r="C484" s="5" t="s">
        <v>9</v>
      </c>
      <c r="D484" s="5">
        <v>14</v>
      </c>
      <c r="E484" s="6">
        <v>2</v>
      </c>
      <c r="F484" s="14">
        <f t="shared" si="14"/>
        <v>28</v>
      </c>
      <c r="G484">
        <f>SUM(F484,-Analyse!$B$4)</f>
        <v>27</v>
      </c>
      <c r="H484" t="str">
        <f t="shared" si="15"/>
        <v>bonne note</v>
      </c>
    </row>
    <row r="485" spans="1:8" x14ac:dyDescent="0.2">
      <c r="A485" s="4" t="s">
        <v>6</v>
      </c>
      <c r="B485" s="5" t="s">
        <v>12</v>
      </c>
      <c r="C485" s="5" t="s">
        <v>9</v>
      </c>
      <c r="D485" s="5">
        <v>14</v>
      </c>
      <c r="E485" s="6">
        <v>3</v>
      </c>
      <c r="F485" s="14">
        <f t="shared" si="14"/>
        <v>42</v>
      </c>
      <c r="G485">
        <f>SUM(F485,-Analyse!$B$4)</f>
        <v>41</v>
      </c>
      <c r="H485" t="str">
        <f t="shared" si="15"/>
        <v>bonne note</v>
      </c>
    </row>
    <row r="486" spans="1:8" x14ac:dyDescent="0.2">
      <c r="A486" s="4" t="s">
        <v>5</v>
      </c>
      <c r="B486" s="5" t="s">
        <v>12</v>
      </c>
      <c r="C486" s="5" t="s">
        <v>9</v>
      </c>
      <c r="D486" s="5">
        <v>14</v>
      </c>
      <c r="E486" s="6">
        <v>2</v>
      </c>
      <c r="F486" s="14">
        <f t="shared" si="14"/>
        <v>28</v>
      </c>
      <c r="G486">
        <f>SUM(F486,-Analyse!$B$4)</f>
        <v>27</v>
      </c>
      <c r="H486" t="str">
        <f t="shared" si="15"/>
        <v>bonne note</v>
      </c>
    </row>
    <row r="487" spans="1:8" x14ac:dyDescent="0.2">
      <c r="A487" s="4" t="s">
        <v>5</v>
      </c>
      <c r="B487" s="5" t="s">
        <v>12</v>
      </c>
      <c r="C487" s="5" t="s">
        <v>9</v>
      </c>
      <c r="D487" s="5">
        <v>14</v>
      </c>
      <c r="E487" s="6">
        <v>2</v>
      </c>
      <c r="F487" s="14">
        <f t="shared" si="14"/>
        <v>28</v>
      </c>
      <c r="G487">
        <f>SUM(F487,-Analyse!$B$4)</f>
        <v>27</v>
      </c>
      <c r="H487" t="str">
        <f t="shared" si="15"/>
        <v>bonne note</v>
      </c>
    </row>
    <row r="488" spans="1:8" x14ac:dyDescent="0.2">
      <c r="A488" s="4" t="s">
        <v>5</v>
      </c>
      <c r="B488" s="5" t="s">
        <v>12</v>
      </c>
      <c r="C488" s="5" t="s">
        <v>9</v>
      </c>
      <c r="D488" s="5">
        <v>14</v>
      </c>
      <c r="E488" s="6">
        <v>2</v>
      </c>
      <c r="F488" s="14">
        <f t="shared" si="14"/>
        <v>28</v>
      </c>
      <c r="G488">
        <f>SUM(F488,-Analyse!$B$4)</f>
        <v>27</v>
      </c>
      <c r="H488" t="str">
        <f t="shared" si="15"/>
        <v>bonne note</v>
      </c>
    </row>
    <row r="489" spans="1:8" x14ac:dyDescent="0.2">
      <c r="A489" s="4" t="s">
        <v>5</v>
      </c>
      <c r="B489" s="5" t="s">
        <v>12</v>
      </c>
      <c r="C489" s="5" t="s">
        <v>9</v>
      </c>
      <c r="D489" s="5">
        <v>14</v>
      </c>
      <c r="E489" s="6">
        <v>2</v>
      </c>
      <c r="F489" s="14">
        <f t="shared" si="14"/>
        <v>28</v>
      </c>
      <c r="G489">
        <f>SUM(F489,-Analyse!$B$4)</f>
        <v>27</v>
      </c>
      <c r="H489" t="str">
        <f t="shared" si="15"/>
        <v>bonne note</v>
      </c>
    </row>
    <row r="490" spans="1:8" x14ac:dyDescent="0.2">
      <c r="A490" s="4" t="s">
        <v>6</v>
      </c>
      <c r="B490" s="5" t="s">
        <v>12</v>
      </c>
      <c r="C490" s="5" t="s">
        <v>9</v>
      </c>
      <c r="D490" s="5">
        <v>14</v>
      </c>
      <c r="E490" s="6">
        <v>3</v>
      </c>
      <c r="F490" s="14">
        <f t="shared" si="14"/>
        <v>42</v>
      </c>
      <c r="G490">
        <f>SUM(F490,-Analyse!$B$4)</f>
        <v>41</v>
      </c>
      <c r="H490" t="str">
        <f t="shared" si="15"/>
        <v>bonne note</v>
      </c>
    </row>
    <row r="491" spans="1:8" x14ac:dyDescent="0.2">
      <c r="A491" s="4" t="s">
        <v>5</v>
      </c>
      <c r="B491" s="5" t="s">
        <v>12</v>
      </c>
      <c r="C491" s="5" t="s">
        <v>9</v>
      </c>
      <c r="D491" s="5">
        <v>14</v>
      </c>
      <c r="E491" s="6">
        <v>2</v>
      </c>
      <c r="F491" s="14">
        <f t="shared" si="14"/>
        <v>28</v>
      </c>
      <c r="G491">
        <f>SUM(F491,-Analyse!$B$4)</f>
        <v>27</v>
      </c>
      <c r="H491" t="str">
        <f t="shared" si="15"/>
        <v>bonne note</v>
      </c>
    </row>
    <row r="492" spans="1:8" x14ac:dyDescent="0.2">
      <c r="A492" s="4" t="s">
        <v>5</v>
      </c>
      <c r="B492" s="5" t="s">
        <v>12</v>
      </c>
      <c r="C492" s="5" t="s">
        <v>9</v>
      </c>
      <c r="D492" s="5">
        <v>14</v>
      </c>
      <c r="E492" s="6">
        <v>2</v>
      </c>
      <c r="F492" s="14">
        <f t="shared" si="14"/>
        <v>28</v>
      </c>
      <c r="G492">
        <f>SUM(F492,-Analyse!$B$4)</f>
        <v>27</v>
      </c>
      <c r="H492" t="str">
        <f t="shared" si="15"/>
        <v>bonne note</v>
      </c>
    </row>
    <row r="493" spans="1:8" x14ac:dyDescent="0.2">
      <c r="A493" s="4" t="s">
        <v>5</v>
      </c>
      <c r="B493" s="5" t="s">
        <v>12</v>
      </c>
      <c r="C493" s="5" t="s">
        <v>9</v>
      </c>
      <c r="D493" s="5">
        <v>14</v>
      </c>
      <c r="E493" s="6">
        <v>2</v>
      </c>
      <c r="F493" s="14">
        <f t="shared" si="14"/>
        <v>28</v>
      </c>
      <c r="G493">
        <f>SUM(F493,-Analyse!$B$4)</f>
        <v>27</v>
      </c>
      <c r="H493" t="str">
        <f t="shared" si="15"/>
        <v>bonne note</v>
      </c>
    </row>
    <row r="494" spans="1:8" x14ac:dyDescent="0.2">
      <c r="A494" s="4" t="s">
        <v>5</v>
      </c>
      <c r="B494" s="5" t="s">
        <v>12</v>
      </c>
      <c r="C494" s="5" t="s">
        <v>9</v>
      </c>
      <c r="D494" s="5">
        <v>14</v>
      </c>
      <c r="E494" s="6">
        <v>2</v>
      </c>
      <c r="F494" s="14">
        <f t="shared" si="14"/>
        <v>28</v>
      </c>
      <c r="G494">
        <f>SUM(F494,-Analyse!$B$4)</f>
        <v>27</v>
      </c>
      <c r="H494" t="str">
        <f t="shared" si="15"/>
        <v>bonne note</v>
      </c>
    </row>
    <row r="495" spans="1:8" x14ac:dyDescent="0.2">
      <c r="A495" s="4" t="s">
        <v>6</v>
      </c>
      <c r="B495" s="5" t="s">
        <v>12</v>
      </c>
      <c r="C495" s="5" t="s">
        <v>9</v>
      </c>
      <c r="D495" s="5">
        <v>14</v>
      </c>
      <c r="E495" s="6">
        <v>3</v>
      </c>
      <c r="F495" s="14">
        <f t="shared" si="14"/>
        <v>42</v>
      </c>
      <c r="G495">
        <f>SUM(F495,-Analyse!$B$4)</f>
        <v>41</v>
      </c>
      <c r="H495" t="str">
        <f t="shared" si="15"/>
        <v>bonne note</v>
      </c>
    </row>
    <row r="496" spans="1:8" x14ac:dyDescent="0.2">
      <c r="A496" s="4" t="s">
        <v>5</v>
      </c>
      <c r="B496" s="5" t="s">
        <v>12</v>
      </c>
      <c r="C496" s="5" t="s">
        <v>9</v>
      </c>
      <c r="D496" s="5">
        <v>14</v>
      </c>
      <c r="E496" s="6">
        <v>2</v>
      </c>
      <c r="F496" s="14">
        <f t="shared" si="14"/>
        <v>28</v>
      </c>
      <c r="G496">
        <f>SUM(F496,-Analyse!$B$4)</f>
        <v>27</v>
      </c>
      <c r="H496" t="str">
        <f t="shared" si="15"/>
        <v>bonne note</v>
      </c>
    </row>
    <row r="497" spans="1:8" x14ac:dyDescent="0.2">
      <c r="A497" s="4" t="s">
        <v>5</v>
      </c>
      <c r="B497" s="5" t="s">
        <v>12</v>
      </c>
      <c r="C497" s="5" t="s">
        <v>9</v>
      </c>
      <c r="D497" s="5">
        <v>14</v>
      </c>
      <c r="E497" s="6">
        <v>2</v>
      </c>
      <c r="F497" s="14">
        <f t="shared" si="14"/>
        <v>28</v>
      </c>
      <c r="G497">
        <f>SUM(F497,-Analyse!$B$4)</f>
        <v>27</v>
      </c>
      <c r="H497" t="str">
        <f t="shared" si="15"/>
        <v>bonne note</v>
      </c>
    </row>
    <row r="498" spans="1:8" x14ac:dyDescent="0.2">
      <c r="A498" s="4" t="s">
        <v>5</v>
      </c>
      <c r="B498" s="5" t="s">
        <v>12</v>
      </c>
      <c r="C498" s="5" t="s">
        <v>9</v>
      </c>
      <c r="D498" s="5">
        <v>14</v>
      </c>
      <c r="E498" s="6">
        <v>2</v>
      </c>
      <c r="F498" s="14">
        <f t="shared" si="14"/>
        <v>28</v>
      </c>
      <c r="G498">
        <f>SUM(F498,-Analyse!$B$4)</f>
        <v>27</v>
      </c>
      <c r="H498" t="str">
        <f t="shared" si="15"/>
        <v>bonne note</v>
      </c>
    </row>
    <row r="499" spans="1:8" x14ac:dyDescent="0.2">
      <c r="A499" s="4" t="s">
        <v>5</v>
      </c>
      <c r="B499" s="5" t="s">
        <v>12</v>
      </c>
      <c r="C499" s="5" t="s">
        <v>9</v>
      </c>
      <c r="D499" s="5">
        <v>14</v>
      </c>
      <c r="E499" s="6">
        <v>2</v>
      </c>
      <c r="F499" s="14">
        <f t="shared" si="14"/>
        <v>28</v>
      </c>
      <c r="G499">
        <f>SUM(F499,-Analyse!$B$4)</f>
        <v>27</v>
      </c>
      <c r="H499" t="str">
        <f t="shared" si="15"/>
        <v>bonne note</v>
      </c>
    </row>
    <row r="500" spans="1:8" x14ac:dyDescent="0.2">
      <c r="A500" s="4" t="s">
        <v>6</v>
      </c>
      <c r="B500" s="5" t="s">
        <v>12</v>
      </c>
      <c r="C500" s="5" t="s">
        <v>9</v>
      </c>
      <c r="D500" s="5">
        <v>14</v>
      </c>
      <c r="E500" s="6">
        <v>3</v>
      </c>
      <c r="F500" s="14">
        <f t="shared" si="14"/>
        <v>42</v>
      </c>
      <c r="G500">
        <f>SUM(F500,-Analyse!$B$4)</f>
        <v>41</v>
      </c>
      <c r="H500" t="str">
        <f t="shared" si="15"/>
        <v>bonne note</v>
      </c>
    </row>
    <row r="501" spans="1:8" x14ac:dyDescent="0.2">
      <c r="A501" s="4" t="s">
        <v>5</v>
      </c>
      <c r="B501" s="5" t="s">
        <v>12</v>
      </c>
      <c r="C501" s="5" t="s">
        <v>9</v>
      </c>
      <c r="D501" s="5">
        <v>14</v>
      </c>
      <c r="E501" s="6">
        <v>2</v>
      </c>
      <c r="F501" s="14">
        <f t="shared" si="14"/>
        <v>28</v>
      </c>
      <c r="G501">
        <f>SUM(F501,-Analyse!$B$4)</f>
        <v>27</v>
      </c>
      <c r="H501" t="str">
        <f t="shared" si="15"/>
        <v>bonne note</v>
      </c>
    </row>
    <row r="502" spans="1:8" x14ac:dyDescent="0.2">
      <c r="A502" s="4" t="s">
        <v>5</v>
      </c>
      <c r="B502" s="5" t="s">
        <v>12</v>
      </c>
      <c r="C502" s="5" t="s">
        <v>9</v>
      </c>
      <c r="D502" s="5">
        <v>14</v>
      </c>
      <c r="E502" s="6">
        <v>2</v>
      </c>
      <c r="F502" s="14">
        <f t="shared" si="14"/>
        <v>28</v>
      </c>
      <c r="G502">
        <f>SUM(F502,-Analyse!$B$4)</f>
        <v>27</v>
      </c>
      <c r="H502" t="str">
        <f t="shared" si="15"/>
        <v>bonne note</v>
      </c>
    </row>
    <row r="503" spans="1:8" x14ac:dyDescent="0.2">
      <c r="A503" s="4" t="s">
        <v>5</v>
      </c>
      <c r="B503" s="5" t="s">
        <v>12</v>
      </c>
      <c r="C503" s="5" t="s">
        <v>9</v>
      </c>
      <c r="D503" s="5">
        <v>14</v>
      </c>
      <c r="E503" s="6">
        <v>2</v>
      </c>
      <c r="F503" s="14">
        <f t="shared" si="14"/>
        <v>28</v>
      </c>
      <c r="G503">
        <f>SUM(F503,-Analyse!$B$4)</f>
        <v>27</v>
      </c>
      <c r="H503" t="str">
        <f t="shared" si="15"/>
        <v>bonne note</v>
      </c>
    </row>
    <row r="504" spans="1:8" x14ac:dyDescent="0.2">
      <c r="A504" s="4" t="s">
        <v>5</v>
      </c>
      <c r="B504" s="5" t="s">
        <v>12</v>
      </c>
      <c r="C504" s="5" t="s">
        <v>9</v>
      </c>
      <c r="D504" s="5">
        <v>14</v>
      </c>
      <c r="E504" s="6">
        <v>2</v>
      </c>
      <c r="F504" s="14">
        <f t="shared" si="14"/>
        <v>28</v>
      </c>
      <c r="G504">
        <f>SUM(F504,-Analyse!$B$4)</f>
        <v>27</v>
      </c>
      <c r="H504" t="str">
        <f t="shared" si="15"/>
        <v>bonne note</v>
      </c>
    </row>
    <row r="505" spans="1:8" x14ac:dyDescent="0.2">
      <c r="A505" s="4" t="s">
        <v>6</v>
      </c>
      <c r="B505" s="5" t="s">
        <v>12</v>
      </c>
      <c r="C505" s="5" t="s">
        <v>9</v>
      </c>
      <c r="D505" s="5">
        <v>14</v>
      </c>
      <c r="E505" s="6">
        <v>3</v>
      </c>
      <c r="F505" s="14">
        <f t="shared" si="14"/>
        <v>42</v>
      </c>
      <c r="G505">
        <f>SUM(F505,-Analyse!$B$4)</f>
        <v>41</v>
      </c>
      <c r="H505" t="str">
        <f t="shared" si="15"/>
        <v>bonne note</v>
      </c>
    </row>
    <row r="506" spans="1:8" x14ac:dyDescent="0.2">
      <c r="A506" s="7" t="s">
        <v>11</v>
      </c>
      <c r="B506" s="8" t="s">
        <v>12</v>
      </c>
      <c r="C506" s="8" t="s">
        <v>10</v>
      </c>
      <c r="D506" s="8">
        <v>15</v>
      </c>
      <c r="E506" s="9">
        <v>2</v>
      </c>
      <c r="F506" s="14">
        <f t="shared" si="14"/>
        <v>30</v>
      </c>
      <c r="G506">
        <f>SUM(F506,-Analyse!$B$4)</f>
        <v>29</v>
      </c>
      <c r="H506" t="str">
        <f t="shared" si="15"/>
        <v>bonne note</v>
      </c>
    </row>
    <row r="507" spans="1:8" x14ac:dyDescent="0.2">
      <c r="A507" s="7" t="s">
        <v>11</v>
      </c>
      <c r="B507" s="8" t="s">
        <v>12</v>
      </c>
      <c r="C507" s="8" t="s">
        <v>10</v>
      </c>
      <c r="D507" s="8">
        <v>15</v>
      </c>
      <c r="E507" s="9">
        <v>2</v>
      </c>
      <c r="F507" s="14">
        <f t="shared" si="14"/>
        <v>30</v>
      </c>
      <c r="G507">
        <f>SUM(F507,-Analyse!$B$4)</f>
        <v>29</v>
      </c>
      <c r="H507" t="str">
        <f t="shared" si="15"/>
        <v>bonne note</v>
      </c>
    </row>
    <row r="508" spans="1:8" x14ac:dyDescent="0.2">
      <c r="A508" s="7" t="s">
        <v>11</v>
      </c>
      <c r="B508" s="8" t="s">
        <v>12</v>
      </c>
      <c r="C508" s="8" t="s">
        <v>10</v>
      </c>
      <c r="D508" s="8">
        <v>15</v>
      </c>
      <c r="E508" s="9">
        <v>2</v>
      </c>
      <c r="F508" s="14">
        <f t="shared" si="14"/>
        <v>30</v>
      </c>
      <c r="G508">
        <f>SUM(F508,-Analyse!$B$4)</f>
        <v>29</v>
      </c>
      <c r="H508" t="str">
        <f t="shared" si="15"/>
        <v>bonne note</v>
      </c>
    </row>
    <row r="509" spans="1:8" x14ac:dyDescent="0.2">
      <c r="A509" s="7" t="s">
        <v>11</v>
      </c>
      <c r="B509" s="8" t="s">
        <v>12</v>
      </c>
      <c r="C509" s="8" t="s">
        <v>10</v>
      </c>
      <c r="D509" s="8">
        <v>15</v>
      </c>
      <c r="E509" s="9">
        <v>2</v>
      </c>
      <c r="F509" s="14">
        <f t="shared" si="14"/>
        <v>30</v>
      </c>
      <c r="G509">
        <f>SUM(F509,-Analyse!$B$4)</f>
        <v>29</v>
      </c>
      <c r="H509" t="str">
        <f t="shared" si="15"/>
        <v>bonne note</v>
      </c>
    </row>
    <row r="510" spans="1:8" x14ac:dyDescent="0.2">
      <c r="A510" s="7" t="s">
        <v>11</v>
      </c>
      <c r="B510" s="8" t="s">
        <v>12</v>
      </c>
      <c r="C510" s="8" t="s">
        <v>10</v>
      </c>
      <c r="D510" s="8">
        <v>15</v>
      </c>
      <c r="E510" s="9">
        <v>2</v>
      </c>
      <c r="F510" s="14">
        <f t="shared" si="14"/>
        <v>30</v>
      </c>
      <c r="G510">
        <f>SUM(F510,-Analyse!$B$4)</f>
        <v>29</v>
      </c>
      <c r="H510" t="str">
        <f t="shared" si="15"/>
        <v>bonne note</v>
      </c>
    </row>
    <row r="511" spans="1:8" x14ac:dyDescent="0.2">
      <c r="A511" s="10" t="s">
        <v>11</v>
      </c>
      <c r="B511" s="11" t="s">
        <v>12</v>
      </c>
      <c r="C511" s="11" t="s">
        <v>10</v>
      </c>
      <c r="D511" s="11">
        <v>15</v>
      </c>
      <c r="E511" s="12">
        <v>2</v>
      </c>
      <c r="F511" s="14">
        <f t="shared" si="14"/>
        <v>30</v>
      </c>
      <c r="G511">
        <f>SUM(F511,-Analyse!$B$4)</f>
        <v>29</v>
      </c>
      <c r="H511" t="str">
        <f t="shared" si="15"/>
        <v>bonne note</v>
      </c>
    </row>
    <row r="512" spans="1:8" x14ac:dyDescent="0.2">
      <c r="A512" s="7" t="s">
        <v>11</v>
      </c>
      <c r="B512" s="8" t="s">
        <v>12</v>
      </c>
      <c r="C512" s="8" t="s">
        <v>10</v>
      </c>
      <c r="D512" s="8">
        <v>15</v>
      </c>
      <c r="E512" s="9">
        <v>2</v>
      </c>
      <c r="F512" s="14">
        <f t="shared" si="14"/>
        <v>30</v>
      </c>
      <c r="G512">
        <f>SUM(F512,-Analyse!$B$4)</f>
        <v>29</v>
      </c>
      <c r="H512" t="str">
        <f t="shared" si="15"/>
        <v>bonne note</v>
      </c>
    </row>
    <row r="513" spans="1:8" x14ac:dyDescent="0.2">
      <c r="A513" s="7" t="s">
        <v>11</v>
      </c>
      <c r="B513" s="8" t="s">
        <v>12</v>
      </c>
      <c r="C513" s="8" t="s">
        <v>10</v>
      </c>
      <c r="D513" s="8">
        <v>15</v>
      </c>
      <c r="E513" s="9">
        <v>2</v>
      </c>
      <c r="F513" s="14">
        <f t="shared" si="14"/>
        <v>30</v>
      </c>
      <c r="G513">
        <f>SUM(F513,-Analyse!$B$4)</f>
        <v>29</v>
      </c>
      <c r="H513" t="str">
        <f t="shared" si="15"/>
        <v>bonne note</v>
      </c>
    </row>
    <row r="514" spans="1:8" x14ac:dyDescent="0.2">
      <c r="A514" s="7" t="s">
        <v>11</v>
      </c>
      <c r="B514" s="8" t="s">
        <v>12</v>
      </c>
      <c r="C514" s="8" t="s">
        <v>10</v>
      </c>
      <c r="D514" s="8">
        <v>15</v>
      </c>
      <c r="E514" s="9">
        <v>2</v>
      </c>
      <c r="F514" s="14">
        <f t="shared" si="14"/>
        <v>30</v>
      </c>
      <c r="G514">
        <f>SUM(F514,-Analyse!$B$4)</f>
        <v>29</v>
      </c>
      <c r="H514" t="str">
        <f t="shared" si="15"/>
        <v>bonne note</v>
      </c>
    </row>
    <row r="515" spans="1:8" x14ac:dyDescent="0.2">
      <c r="A515" s="7" t="s">
        <v>11</v>
      </c>
      <c r="B515" s="8" t="s">
        <v>12</v>
      </c>
      <c r="C515" s="8" t="s">
        <v>10</v>
      </c>
      <c r="D515" s="8">
        <v>15</v>
      </c>
      <c r="E515" s="9">
        <v>2</v>
      </c>
      <c r="F515" s="14">
        <f t="shared" ref="F515:F578" si="16">PRODUCT(D515,E515)</f>
        <v>30</v>
      </c>
      <c r="G515">
        <f>SUM(F515,-Analyse!$B$4)</f>
        <v>29</v>
      </c>
      <c r="H515" t="str">
        <f t="shared" ref="H515:H578" si="17">IF(D515&gt;=13,"bonne note","mauvaise note")</f>
        <v>bonne note</v>
      </c>
    </row>
    <row r="516" spans="1:8" x14ac:dyDescent="0.2">
      <c r="A516" s="7" t="s">
        <v>11</v>
      </c>
      <c r="B516" s="8" t="s">
        <v>12</v>
      </c>
      <c r="C516" s="8" t="s">
        <v>10</v>
      </c>
      <c r="D516" s="8">
        <v>15</v>
      </c>
      <c r="E516" s="9">
        <v>2</v>
      </c>
      <c r="F516" s="14">
        <f t="shared" si="16"/>
        <v>30</v>
      </c>
      <c r="G516">
        <f>SUM(F516,-Analyse!$B$4)</f>
        <v>29</v>
      </c>
      <c r="H516" t="str">
        <f t="shared" si="17"/>
        <v>bonne note</v>
      </c>
    </row>
    <row r="517" spans="1:8" x14ac:dyDescent="0.2">
      <c r="A517" s="7" t="s">
        <v>11</v>
      </c>
      <c r="B517" s="8" t="s">
        <v>12</v>
      </c>
      <c r="C517" s="8" t="s">
        <v>10</v>
      </c>
      <c r="D517" s="8">
        <v>15</v>
      </c>
      <c r="E517" s="9">
        <v>2</v>
      </c>
      <c r="F517" s="14">
        <f t="shared" si="16"/>
        <v>30</v>
      </c>
      <c r="G517">
        <f>SUM(F517,-Analyse!$B$4)</f>
        <v>29</v>
      </c>
      <c r="H517" t="str">
        <f t="shared" si="17"/>
        <v>bonne note</v>
      </c>
    </row>
    <row r="518" spans="1:8" x14ac:dyDescent="0.2">
      <c r="A518" s="7" t="s">
        <v>11</v>
      </c>
      <c r="B518" s="8" t="s">
        <v>12</v>
      </c>
      <c r="C518" s="8" t="s">
        <v>10</v>
      </c>
      <c r="D518" s="8">
        <v>15</v>
      </c>
      <c r="E518" s="9">
        <v>2</v>
      </c>
      <c r="F518" s="14">
        <f t="shared" si="16"/>
        <v>30</v>
      </c>
      <c r="G518">
        <f>SUM(F518,-Analyse!$B$4)</f>
        <v>29</v>
      </c>
      <c r="H518" t="str">
        <f t="shared" si="17"/>
        <v>bonne note</v>
      </c>
    </row>
    <row r="519" spans="1:8" x14ac:dyDescent="0.2">
      <c r="A519" s="7" t="s">
        <v>11</v>
      </c>
      <c r="B519" s="8" t="s">
        <v>12</v>
      </c>
      <c r="C519" s="8" t="s">
        <v>10</v>
      </c>
      <c r="D519" s="8">
        <v>15</v>
      </c>
      <c r="E519" s="9">
        <v>2</v>
      </c>
      <c r="F519" s="14">
        <f t="shared" si="16"/>
        <v>30</v>
      </c>
      <c r="G519">
        <f>SUM(F519,-Analyse!$B$4)</f>
        <v>29</v>
      </c>
      <c r="H519" t="str">
        <f t="shared" si="17"/>
        <v>bonne note</v>
      </c>
    </row>
    <row r="520" spans="1:8" x14ac:dyDescent="0.2">
      <c r="A520" s="7" t="s">
        <v>11</v>
      </c>
      <c r="B520" s="8" t="s">
        <v>12</v>
      </c>
      <c r="C520" s="8" t="s">
        <v>10</v>
      </c>
      <c r="D520" s="8">
        <v>15</v>
      </c>
      <c r="E520" s="9">
        <v>2</v>
      </c>
      <c r="F520" s="14">
        <f t="shared" si="16"/>
        <v>30</v>
      </c>
      <c r="G520">
        <f>SUM(F520,-Analyse!$B$4)</f>
        <v>29</v>
      </c>
      <c r="H520" t="str">
        <f t="shared" si="17"/>
        <v>bonne note</v>
      </c>
    </row>
    <row r="521" spans="1:8" x14ac:dyDescent="0.2">
      <c r="A521" s="7" t="s">
        <v>11</v>
      </c>
      <c r="B521" s="8" t="s">
        <v>12</v>
      </c>
      <c r="C521" s="8" t="s">
        <v>10</v>
      </c>
      <c r="D521" s="8">
        <v>15</v>
      </c>
      <c r="E521" s="9">
        <v>2</v>
      </c>
      <c r="F521" s="14">
        <f t="shared" si="16"/>
        <v>30</v>
      </c>
      <c r="G521">
        <f>SUM(F521,-Analyse!$B$4)</f>
        <v>29</v>
      </c>
      <c r="H521" t="str">
        <f t="shared" si="17"/>
        <v>bonne note</v>
      </c>
    </row>
    <row r="522" spans="1:8" x14ac:dyDescent="0.2">
      <c r="A522" s="7" t="s">
        <v>11</v>
      </c>
      <c r="B522" s="8" t="s">
        <v>12</v>
      </c>
      <c r="C522" s="8" t="s">
        <v>10</v>
      </c>
      <c r="D522" s="8">
        <v>15</v>
      </c>
      <c r="E522" s="9">
        <v>2</v>
      </c>
      <c r="F522" s="14">
        <f t="shared" si="16"/>
        <v>30</v>
      </c>
      <c r="G522">
        <f>SUM(F522,-Analyse!$B$4)</f>
        <v>29</v>
      </c>
      <c r="H522" t="str">
        <f t="shared" si="17"/>
        <v>bonne note</v>
      </c>
    </row>
    <row r="523" spans="1:8" x14ac:dyDescent="0.2">
      <c r="A523" s="7" t="s">
        <v>11</v>
      </c>
      <c r="B523" s="8" t="s">
        <v>12</v>
      </c>
      <c r="C523" s="8" t="s">
        <v>10</v>
      </c>
      <c r="D523" s="8">
        <v>15</v>
      </c>
      <c r="E523" s="9">
        <v>2</v>
      </c>
      <c r="F523" s="14">
        <f t="shared" si="16"/>
        <v>30</v>
      </c>
      <c r="G523">
        <f>SUM(F523,-Analyse!$B$4)</f>
        <v>29</v>
      </c>
      <c r="H523" t="str">
        <f t="shared" si="17"/>
        <v>bonne note</v>
      </c>
    </row>
    <row r="524" spans="1:8" x14ac:dyDescent="0.2">
      <c r="A524" s="7" t="s">
        <v>11</v>
      </c>
      <c r="B524" s="8" t="s">
        <v>12</v>
      </c>
      <c r="C524" s="8" t="s">
        <v>10</v>
      </c>
      <c r="D524" s="8">
        <v>15</v>
      </c>
      <c r="E524" s="9">
        <v>2</v>
      </c>
      <c r="F524" s="14">
        <f t="shared" si="16"/>
        <v>30</v>
      </c>
      <c r="G524">
        <f>SUM(F524,-Analyse!$B$4)</f>
        <v>29</v>
      </c>
      <c r="H524" t="str">
        <f t="shared" si="17"/>
        <v>bonne note</v>
      </c>
    </row>
    <row r="525" spans="1:8" x14ac:dyDescent="0.2">
      <c r="A525" s="7" t="s">
        <v>11</v>
      </c>
      <c r="B525" s="8" t="s">
        <v>12</v>
      </c>
      <c r="C525" s="8" t="s">
        <v>10</v>
      </c>
      <c r="D525" s="8">
        <v>15</v>
      </c>
      <c r="E525" s="9">
        <v>2</v>
      </c>
      <c r="F525" s="14">
        <f t="shared" si="16"/>
        <v>30</v>
      </c>
      <c r="G525">
        <f>SUM(F525,-Analyse!$B$4)</f>
        <v>29</v>
      </c>
      <c r="H525" t="str">
        <f t="shared" si="17"/>
        <v>bonne note</v>
      </c>
    </row>
    <row r="526" spans="1:8" x14ac:dyDescent="0.2">
      <c r="A526" s="7" t="s">
        <v>11</v>
      </c>
      <c r="B526" s="8" t="s">
        <v>12</v>
      </c>
      <c r="C526" s="8" t="s">
        <v>10</v>
      </c>
      <c r="D526" s="8">
        <v>15</v>
      </c>
      <c r="E526" s="9">
        <v>2</v>
      </c>
      <c r="F526" s="14">
        <f t="shared" si="16"/>
        <v>30</v>
      </c>
      <c r="G526">
        <f>SUM(F526,-Analyse!$B$4)</f>
        <v>29</v>
      </c>
      <c r="H526" t="str">
        <f t="shared" si="17"/>
        <v>bonne note</v>
      </c>
    </row>
    <row r="527" spans="1:8" x14ac:dyDescent="0.2">
      <c r="A527" s="7" t="s">
        <v>11</v>
      </c>
      <c r="B527" s="8" t="s">
        <v>12</v>
      </c>
      <c r="C527" s="8" t="s">
        <v>10</v>
      </c>
      <c r="D527" s="8">
        <v>15</v>
      </c>
      <c r="E527" s="9">
        <v>2</v>
      </c>
      <c r="F527" s="14">
        <f t="shared" si="16"/>
        <v>30</v>
      </c>
      <c r="G527">
        <f>SUM(F527,-Analyse!$B$4)</f>
        <v>29</v>
      </c>
      <c r="H527" t="str">
        <f t="shared" si="17"/>
        <v>bonne note</v>
      </c>
    </row>
    <row r="528" spans="1:8" x14ac:dyDescent="0.2">
      <c r="A528" s="7" t="s">
        <v>11</v>
      </c>
      <c r="B528" s="8" t="s">
        <v>12</v>
      </c>
      <c r="C528" s="8" t="s">
        <v>10</v>
      </c>
      <c r="D528" s="8">
        <v>15</v>
      </c>
      <c r="E528" s="9">
        <v>2</v>
      </c>
      <c r="F528" s="14">
        <f t="shared" si="16"/>
        <v>30</v>
      </c>
      <c r="G528">
        <f>SUM(F528,-Analyse!$B$4)</f>
        <v>29</v>
      </c>
      <c r="H528" t="str">
        <f t="shared" si="17"/>
        <v>bonne note</v>
      </c>
    </row>
    <row r="529" spans="1:8" x14ac:dyDescent="0.2">
      <c r="A529" s="7" t="s">
        <v>11</v>
      </c>
      <c r="B529" s="8" t="s">
        <v>12</v>
      </c>
      <c r="C529" s="8" t="s">
        <v>10</v>
      </c>
      <c r="D529" s="8">
        <v>15</v>
      </c>
      <c r="E529" s="9">
        <v>2</v>
      </c>
      <c r="F529" s="14">
        <f t="shared" si="16"/>
        <v>30</v>
      </c>
      <c r="G529">
        <f>SUM(F529,-Analyse!$B$4)</f>
        <v>29</v>
      </c>
      <c r="H529" t="str">
        <f t="shared" si="17"/>
        <v>bonne note</v>
      </c>
    </row>
    <row r="530" spans="1:8" x14ac:dyDescent="0.2">
      <c r="A530" s="7" t="s">
        <v>11</v>
      </c>
      <c r="B530" s="8" t="s">
        <v>12</v>
      </c>
      <c r="C530" s="8" t="s">
        <v>10</v>
      </c>
      <c r="D530" s="8">
        <v>15</v>
      </c>
      <c r="E530" s="9">
        <v>2</v>
      </c>
      <c r="F530" s="14">
        <f t="shared" si="16"/>
        <v>30</v>
      </c>
      <c r="G530">
        <f>SUM(F530,-Analyse!$B$4)</f>
        <v>29</v>
      </c>
      <c r="H530" t="str">
        <f t="shared" si="17"/>
        <v>bonne note</v>
      </c>
    </row>
    <row r="531" spans="1:8" x14ac:dyDescent="0.2">
      <c r="A531" s="7" t="s">
        <v>11</v>
      </c>
      <c r="B531" s="8" t="s">
        <v>12</v>
      </c>
      <c r="C531" s="8" t="s">
        <v>10</v>
      </c>
      <c r="D531" s="8">
        <v>15</v>
      </c>
      <c r="E531" s="9">
        <v>2</v>
      </c>
      <c r="F531" s="14">
        <f t="shared" si="16"/>
        <v>30</v>
      </c>
      <c r="G531">
        <f>SUM(F531,-Analyse!$B$4)</f>
        <v>29</v>
      </c>
      <c r="H531" t="str">
        <f t="shared" si="17"/>
        <v>bonne note</v>
      </c>
    </row>
    <row r="532" spans="1:8" x14ac:dyDescent="0.2">
      <c r="A532" s="7" t="s">
        <v>11</v>
      </c>
      <c r="B532" s="8" t="s">
        <v>12</v>
      </c>
      <c r="C532" s="8" t="s">
        <v>10</v>
      </c>
      <c r="D532" s="8">
        <v>15</v>
      </c>
      <c r="E532" s="9">
        <v>2</v>
      </c>
      <c r="F532" s="14">
        <f t="shared" si="16"/>
        <v>30</v>
      </c>
      <c r="G532">
        <f>SUM(F532,-Analyse!$B$4)</f>
        <v>29</v>
      </c>
      <c r="H532" t="str">
        <f t="shared" si="17"/>
        <v>bonne note</v>
      </c>
    </row>
    <row r="533" spans="1:8" x14ac:dyDescent="0.2">
      <c r="A533" s="7" t="s">
        <v>11</v>
      </c>
      <c r="B533" s="8" t="s">
        <v>12</v>
      </c>
      <c r="C533" s="8" t="s">
        <v>10</v>
      </c>
      <c r="D533" s="8">
        <v>15</v>
      </c>
      <c r="E533" s="9">
        <v>2</v>
      </c>
      <c r="F533" s="14">
        <f t="shared" si="16"/>
        <v>30</v>
      </c>
      <c r="G533">
        <f>SUM(F533,-Analyse!$B$4)</f>
        <v>29</v>
      </c>
      <c r="H533" t="str">
        <f t="shared" si="17"/>
        <v>bonne note</v>
      </c>
    </row>
    <row r="534" spans="1:8" x14ac:dyDescent="0.2">
      <c r="A534" s="7" t="s">
        <v>11</v>
      </c>
      <c r="B534" s="8" t="s">
        <v>12</v>
      </c>
      <c r="C534" s="8" t="s">
        <v>10</v>
      </c>
      <c r="D534" s="8">
        <v>15</v>
      </c>
      <c r="E534" s="9">
        <v>2</v>
      </c>
      <c r="F534" s="14">
        <f t="shared" si="16"/>
        <v>30</v>
      </c>
      <c r="G534">
        <f>SUM(F534,-Analyse!$B$4)</f>
        <v>29</v>
      </c>
      <c r="H534" t="str">
        <f t="shared" si="17"/>
        <v>bonne note</v>
      </c>
    </row>
    <row r="535" spans="1:8" x14ac:dyDescent="0.2">
      <c r="A535" s="7" t="s">
        <v>11</v>
      </c>
      <c r="B535" s="8" t="s">
        <v>12</v>
      </c>
      <c r="C535" s="8" t="s">
        <v>10</v>
      </c>
      <c r="D535" s="8">
        <v>15</v>
      </c>
      <c r="E535" s="9">
        <v>2</v>
      </c>
      <c r="F535" s="14">
        <f t="shared" si="16"/>
        <v>30</v>
      </c>
      <c r="G535">
        <f>SUM(F535,-Analyse!$B$4)</f>
        <v>29</v>
      </c>
      <c r="H535" t="str">
        <f t="shared" si="17"/>
        <v>bonne note</v>
      </c>
    </row>
    <row r="536" spans="1:8" x14ac:dyDescent="0.2">
      <c r="A536" s="7" t="s">
        <v>11</v>
      </c>
      <c r="B536" s="8" t="s">
        <v>12</v>
      </c>
      <c r="C536" s="8" t="s">
        <v>10</v>
      </c>
      <c r="D536" s="8">
        <v>15</v>
      </c>
      <c r="E536" s="9">
        <v>2</v>
      </c>
      <c r="F536" s="14">
        <f t="shared" si="16"/>
        <v>30</v>
      </c>
      <c r="G536">
        <f>SUM(F536,-Analyse!$B$4)</f>
        <v>29</v>
      </c>
      <c r="H536" t="str">
        <f t="shared" si="17"/>
        <v>bonne note</v>
      </c>
    </row>
    <row r="537" spans="1:8" x14ac:dyDescent="0.2">
      <c r="A537" s="7" t="s">
        <v>11</v>
      </c>
      <c r="B537" s="8" t="s">
        <v>12</v>
      </c>
      <c r="C537" s="8" t="s">
        <v>10</v>
      </c>
      <c r="D537" s="8">
        <v>15</v>
      </c>
      <c r="E537" s="9">
        <v>2</v>
      </c>
      <c r="F537" s="14">
        <f t="shared" si="16"/>
        <v>30</v>
      </c>
      <c r="G537">
        <f>SUM(F537,-Analyse!$B$4)</f>
        <v>29</v>
      </c>
      <c r="H537" t="str">
        <f t="shared" si="17"/>
        <v>bonne note</v>
      </c>
    </row>
    <row r="538" spans="1:8" x14ac:dyDescent="0.2">
      <c r="A538" s="7" t="s">
        <v>11</v>
      </c>
      <c r="B538" s="8" t="s">
        <v>12</v>
      </c>
      <c r="C538" s="8" t="s">
        <v>10</v>
      </c>
      <c r="D538" s="8">
        <v>15</v>
      </c>
      <c r="E538" s="9">
        <v>2</v>
      </c>
      <c r="F538" s="14">
        <f t="shared" si="16"/>
        <v>30</v>
      </c>
      <c r="G538">
        <f>SUM(F538,-Analyse!$B$4)</f>
        <v>29</v>
      </c>
      <c r="H538" t="str">
        <f t="shared" si="17"/>
        <v>bonne note</v>
      </c>
    </row>
    <row r="539" spans="1:8" x14ac:dyDescent="0.2">
      <c r="A539" s="7" t="s">
        <v>11</v>
      </c>
      <c r="B539" s="8" t="s">
        <v>12</v>
      </c>
      <c r="C539" s="8" t="s">
        <v>10</v>
      </c>
      <c r="D539" s="8">
        <v>15</v>
      </c>
      <c r="E539" s="9">
        <v>2</v>
      </c>
      <c r="F539" s="14">
        <f t="shared" si="16"/>
        <v>30</v>
      </c>
      <c r="G539">
        <f>SUM(F539,-Analyse!$B$4)</f>
        <v>29</v>
      </c>
      <c r="H539" t="str">
        <f t="shared" si="17"/>
        <v>bonne note</v>
      </c>
    </row>
    <row r="540" spans="1:8" x14ac:dyDescent="0.2">
      <c r="A540" s="7" t="s">
        <v>11</v>
      </c>
      <c r="B540" s="8" t="s">
        <v>12</v>
      </c>
      <c r="C540" s="8" t="s">
        <v>10</v>
      </c>
      <c r="D540" s="8">
        <v>15</v>
      </c>
      <c r="E540" s="9">
        <v>2</v>
      </c>
      <c r="F540" s="14">
        <f t="shared" si="16"/>
        <v>30</v>
      </c>
      <c r="G540">
        <f>SUM(F540,-Analyse!$B$4)</f>
        <v>29</v>
      </c>
      <c r="H540" t="str">
        <f t="shared" si="17"/>
        <v>bonne note</v>
      </c>
    </row>
    <row r="541" spans="1:8" x14ac:dyDescent="0.2">
      <c r="A541" s="10" t="s">
        <v>11</v>
      </c>
      <c r="B541" s="11" t="s">
        <v>12</v>
      </c>
      <c r="C541" s="11" t="s">
        <v>10</v>
      </c>
      <c r="D541" s="11">
        <v>15</v>
      </c>
      <c r="E541" s="12">
        <v>2</v>
      </c>
      <c r="F541" s="14">
        <f t="shared" si="16"/>
        <v>30</v>
      </c>
      <c r="G541">
        <f>SUM(F541,-Analyse!$B$4)</f>
        <v>29</v>
      </c>
      <c r="H541" t="str">
        <f t="shared" si="17"/>
        <v>bonne note</v>
      </c>
    </row>
    <row r="542" spans="1:8" x14ac:dyDescent="0.2">
      <c r="A542" s="7" t="s">
        <v>11</v>
      </c>
      <c r="B542" s="8" t="s">
        <v>12</v>
      </c>
      <c r="C542" s="8" t="s">
        <v>10</v>
      </c>
      <c r="D542" s="8">
        <v>15</v>
      </c>
      <c r="E542" s="9">
        <v>2</v>
      </c>
      <c r="F542" s="14">
        <f t="shared" si="16"/>
        <v>30</v>
      </c>
      <c r="G542">
        <f>SUM(F542,-Analyse!$B$4)</f>
        <v>29</v>
      </c>
      <c r="H542" t="str">
        <f t="shared" si="17"/>
        <v>bonne note</v>
      </c>
    </row>
    <row r="543" spans="1:8" x14ac:dyDescent="0.2">
      <c r="A543" s="7" t="s">
        <v>11</v>
      </c>
      <c r="B543" s="8" t="s">
        <v>12</v>
      </c>
      <c r="C543" s="8" t="s">
        <v>10</v>
      </c>
      <c r="D543" s="8">
        <v>15</v>
      </c>
      <c r="E543" s="9">
        <v>2</v>
      </c>
      <c r="F543" s="14">
        <f t="shared" si="16"/>
        <v>30</v>
      </c>
      <c r="G543">
        <f>SUM(F543,-Analyse!$B$4)</f>
        <v>29</v>
      </c>
      <c r="H543" t="str">
        <f t="shared" si="17"/>
        <v>bonne note</v>
      </c>
    </row>
    <row r="544" spans="1:8" x14ac:dyDescent="0.2">
      <c r="A544" s="7" t="s">
        <v>11</v>
      </c>
      <c r="B544" s="8" t="s">
        <v>12</v>
      </c>
      <c r="C544" s="8" t="s">
        <v>10</v>
      </c>
      <c r="D544" s="8">
        <v>15</v>
      </c>
      <c r="E544" s="9">
        <v>2</v>
      </c>
      <c r="F544" s="14">
        <f t="shared" si="16"/>
        <v>30</v>
      </c>
      <c r="G544">
        <f>SUM(F544,-Analyse!$B$4)</f>
        <v>29</v>
      </c>
      <c r="H544" t="str">
        <f t="shared" si="17"/>
        <v>bonne note</v>
      </c>
    </row>
    <row r="545" spans="1:8" x14ac:dyDescent="0.2">
      <c r="A545" s="7" t="s">
        <v>11</v>
      </c>
      <c r="B545" s="8" t="s">
        <v>12</v>
      </c>
      <c r="C545" s="8" t="s">
        <v>10</v>
      </c>
      <c r="D545" s="8">
        <v>15</v>
      </c>
      <c r="E545" s="9">
        <v>2</v>
      </c>
      <c r="F545" s="14">
        <f t="shared" si="16"/>
        <v>30</v>
      </c>
      <c r="G545">
        <f>SUM(F545,-Analyse!$B$4)</f>
        <v>29</v>
      </c>
      <c r="H545" t="str">
        <f t="shared" si="17"/>
        <v>bonne note</v>
      </c>
    </row>
    <row r="546" spans="1:8" x14ac:dyDescent="0.2">
      <c r="A546" s="7" t="s">
        <v>11</v>
      </c>
      <c r="B546" s="8" t="s">
        <v>12</v>
      </c>
      <c r="C546" s="8" t="s">
        <v>10</v>
      </c>
      <c r="D546" s="8">
        <v>15</v>
      </c>
      <c r="E546" s="9">
        <v>2</v>
      </c>
      <c r="F546" s="14">
        <f t="shared" si="16"/>
        <v>30</v>
      </c>
      <c r="G546">
        <f>SUM(F546,-Analyse!$B$4)</f>
        <v>29</v>
      </c>
      <c r="H546" t="str">
        <f t="shared" si="17"/>
        <v>bonne note</v>
      </c>
    </row>
    <row r="547" spans="1:8" x14ac:dyDescent="0.2">
      <c r="A547" s="7" t="s">
        <v>11</v>
      </c>
      <c r="B547" s="8" t="s">
        <v>12</v>
      </c>
      <c r="C547" s="8" t="s">
        <v>10</v>
      </c>
      <c r="D547" s="8">
        <v>15</v>
      </c>
      <c r="E547" s="9">
        <v>2</v>
      </c>
      <c r="F547" s="14">
        <f t="shared" si="16"/>
        <v>30</v>
      </c>
      <c r="G547">
        <f>SUM(F547,-Analyse!$B$4)</f>
        <v>29</v>
      </c>
      <c r="H547" t="str">
        <f t="shared" si="17"/>
        <v>bonne note</v>
      </c>
    </row>
    <row r="548" spans="1:8" x14ac:dyDescent="0.2">
      <c r="A548" s="7" t="s">
        <v>11</v>
      </c>
      <c r="B548" s="8" t="s">
        <v>12</v>
      </c>
      <c r="C548" s="8" t="s">
        <v>10</v>
      </c>
      <c r="D548" s="8">
        <v>15</v>
      </c>
      <c r="E548" s="9">
        <v>2</v>
      </c>
      <c r="F548" s="14">
        <f t="shared" si="16"/>
        <v>30</v>
      </c>
      <c r="G548">
        <f>SUM(F548,-Analyse!$B$4)</f>
        <v>29</v>
      </c>
      <c r="H548" t="str">
        <f t="shared" si="17"/>
        <v>bonne note</v>
      </c>
    </row>
    <row r="549" spans="1:8" x14ac:dyDescent="0.2">
      <c r="A549" s="7" t="s">
        <v>11</v>
      </c>
      <c r="B549" s="8" t="s">
        <v>12</v>
      </c>
      <c r="C549" s="8" t="s">
        <v>10</v>
      </c>
      <c r="D549" s="8">
        <v>15</v>
      </c>
      <c r="E549" s="9">
        <v>2</v>
      </c>
      <c r="F549" s="14">
        <f t="shared" si="16"/>
        <v>30</v>
      </c>
      <c r="G549">
        <f>SUM(F549,-Analyse!$B$4)</f>
        <v>29</v>
      </c>
      <c r="H549" t="str">
        <f t="shared" si="17"/>
        <v>bonne note</v>
      </c>
    </row>
    <row r="550" spans="1:8" x14ac:dyDescent="0.2">
      <c r="A550" s="7" t="s">
        <v>11</v>
      </c>
      <c r="B550" s="8" t="s">
        <v>12</v>
      </c>
      <c r="C550" s="8" t="s">
        <v>10</v>
      </c>
      <c r="D550" s="8">
        <v>15</v>
      </c>
      <c r="E550" s="9">
        <v>2</v>
      </c>
      <c r="F550" s="14">
        <f t="shared" si="16"/>
        <v>30</v>
      </c>
      <c r="G550">
        <f>SUM(F550,-Analyse!$B$4)</f>
        <v>29</v>
      </c>
      <c r="H550" t="str">
        <f t="shared" si="17"/>
        <v>bonne note</v>
      </c>
    </row>
    <row r="551" spans="1:8" x14ac:dyDescent="0.2">
      <c r="A551" s="7" t="s">
        <v>11</v>
      </c>
      <c r="B551" s="8" t="s">
        <v>12</v>
      </c>
      <c r="C551" s="8" t="s">
        <v>10</v>
      </c>
      <c r="D551" s="8">
        <v>15</v>
      </c>
      <c r="E551" s="9">
        <v>2</v>
      </c>
      <c r="F551" s="14">
        <f t="shared" si="16"/>
        <v>30</v>
      </c>
      <c r="G551">
        <f>SUM(F551,-Analyse!$B$4)</f>
        <v>29</v>
      </c>
      <c r="H551" t="str">
        <f t="shared" si="17"/>
        <v>bonne note</v>
      </c>
    </row>
    <row r="552" spans="1:8" x14ac:dyDescent="0.2">
      <c r="A552" s="7" t="s">
        <v>11</v>
      </c>
      <c r="B552" s="8" t="s">
        <v>12</v>
      </c>
      <c r="C552" s="8" t="s">
        <v>10</v>
      </c>
      <c r="D552" s="8">
        <v>15</v>
      </c>
      <c r="E552" s="9">
        <v>2</v>
      </c>
      <c r="F552" s="14">
        <f t="shared" si="16"/>
        <v>30</v>
      </c>
      <c r="G552">
        <f>SUM(F552,-Analyse!$B$4)</f>
        <v>29</v>
      </c>
      <c r="H552" t="str">
        <f t="shared" si="17"/>
        <v>bonne note</v>
      </c>
    </row>
    <row r="553" spans="1:8" x14ac:dyDescent="0.2">
      <c r="A553" s="7" t="s">
        <v>11</v>
      </c>
      <c r="B553" s="8" t="s">
        <v>12</v>
      </c>
      <c r="C553" s="8" t="s">
        <v>10</v>
      </c>
      <c r="D553" s="8">
        <v>15</v>
      </c>
      <c r="E553" s="9">
        <v>2</v>
      </c>
      <c r="F553" s="14">
        <f t="shared" si="16"/>
        <v>30</v>
      </c>
      <c r="G553">
        <f>SUM(F553,-Analyse!$B$4)</f>
        <v>29</v>
      </c>
      <c r="H553" t="str">
        <f t="shared" si="17"/>
        <v>bonne note</v>
      </c>
    </row>
    <row r="554" spans="1:8" x14ac:dyDescent="0.2">
      <c r="A554" s="7" t="s">
        <v>11</v>
      </c>
      <c r="B554" s="8" t="s">
        <v>12</v>
      </c>
      <c r="C554" s="8" t="s">
        <v>10</v>
      </c>
      <c r="D554" s="8">
        <v>15</v>
      </c>
      <c r="E554" s="9">
        <v>2</v>
      </c>
      <c r="F554" s="14">
        <f t="shared" si="16"/>
        <v>30</v>
      </c>
      <c r="G554">
        <f>SUM(F554,-Analyse!$B$4)</f>
        <v>29</v>
      </c>
      <c r="H554" t="str">
        <f t="shared" si="17"/>
        <v>bonne note</v>
      </c>
    </row>
    <row r="555" spans="1:8" x14ac:dyDescent="0.2">
      <c r="A555" s="7" t="s">
        <v>11</v>
      </c>
      <c r="B555" s="8" t="s">
        <v>12</v>
      </c>
      <c r="C555" s="8" t="s">
        <v>10</v>
      </c>
      <c r="D555" s="8">
        <v>15</v>
      </c>
      <c r="E555" s="9">
        <v>2</v>
      </c>
      <c r="F555" s="14">
        <f t="shared" si="16"/>
        <v>30</v>
      </c>
      <c r="G555">
        <f>SUM(F555,-Analyse!$B$4)</f>
        <v>29</v>
      </c>
      <c r="H555" t="str">
        <f t="shared" si="17"/>
        <v>bonne note</v>
      </c>
    </row>
    <row r="556" spans="1:8" x14ac:dyDescent="0.2">
      <c r="A556" s="7" t="s">
        <v>11</v>
      </c>
      <c r="B556" s="8" t="s">
        <v>12</v>
      </c>
      <c r="C556" s="8" t="s">
        <v>10</v>
      </c>
      <c r="D556" s="8">
        <v>15</v>
      </c>
      <c r="E556" s="9">
        <v>2</v>
      </c>
      <c r="F556" s="14">
        <f t="shared" si="16"/>
        <v>30</v>
      </c>
      <c r="G556">
        <f>SUM(F556,-Analyse!$B$4)</f>
        <v>29</v>
      </c>
      <c r="H556" t="str">
        <f t="shared" si="17"/>
        <v>bonne note</v>
      </c>
    </row>
    <row r="557" spans="1:8" x14ac:dyDescent="0.2">
      <c r="A557" s="7" t="s">
        <v>11</v>
      </c>
      <c r="B557" s="8" t="s">
        <v>12</v>
      </c>
      <c r="C557" s="8" t="s">
        <v>10</v>
      </c>
      <c r="D557" s="8">
        <v>15</v>
      </c>
      <c r="E557" s="9">
        <v>2</v>
      </c>
      <c r="F557" s="14">
        <f t="shared" si="16"/>
        <v>30</v>
      </c>
      <c r="G557">
        <f>SUM(F557,-Analyse!$B$4)</f>
        <v>29</v>
      </c>
      <c r="H557" t="str">
        <f t="shared" si="17"/>
        <v>bonne note</v>
      </c>
    </row>
    <row r="558" spans="1:8" x14ac:dyDescent="0.2">
      <c r="A558" s="7" t="s">
        <v>11</v>
      </c>
      <c r="B558" s="8" t="s">
        <v>12</v>
      </c>
      <c r="C558" s="8" t="s">
        <v>10</v>
      </c>
      <c r="D558" s="8">
        <v>15</v>
      </c>
      <c r="E558" s="9">
        <v>2</v>
      </c>
      <c r="F558" s="14">
        <f t="shared" si="16"/>
        <v>30</v>
      </c>
      <c r="G558">
        <f>SUM(F558,-Analyse!$B$4)</f>
        <v>29</v>
      </c>
      <c r="H558" t="str">
        <f t="shared" si="17"/>
        <v>bonne note</v>
      </c>
    </row>
    <row r="559" spans="1:8" x14ac:dyDescent="0.2">
      <c r="A559" s="7" t="s">
        <v>11</v>
      </c>
      <c r="B559" s="8" t="s">
        <v>12</v>
      </c>
      <c r="C559" s="8" t="s">
        <v>10</v>
      </c>
      <c r="D559" s="8">
        <v>15</v>
      </c>
      <c r="E559" s="9">
        <v>2</v>
      </c>
      <c r="F559" s="14">
        <f t="shared" si="16"/>
        <v>30</v>
      </c>
      <c r="G559">
        <f>SUM(F559,-Analyse!$B$4)</f>
        <v>29</v>
      </c>
      <c r="H559" t="str">
        <f t="shared" si="17"/>
        <v>bonne note</v>
      </c>
    </row>
    <row r="560" spans="1:8" x14ac:dyDescent="0.2">
      <c r="A560" s="7" t="s">
        <v>11</v>
      </c>
      <c r="B560" s="8" t="s">
        <v>12</v>
      </c>
      <c r="C560" s="8" t="s">
        <v>10</v>
      </c>
      <c r="D560" s="8">
        <v>15</v>
      </c>
      <c r="E560" s="9">
        <v>2</v>
      </c>
      <c r="F560" s="14">
        <f t="shared" si="16"/>
        <v>30</v>
      </c>
      <c r="G560">
        <f>SUM(F560,-Analyse!$B$4)</f>
        <v>29</v>
      </c>
      <c r="H560" t="str">
        <f t="shared" si="17"/>
        <v>bonne note</v>
      </c>
    </row>
    <row r="561" spans="1:8" x14ac:dyDescent="0.2">
      <c r="A561" s="7" t="s">
        <v>11</v>
      </c>
      <c r="B561" s="8" t="s">
        <v>12</v>
      </c>
      <c r="C561" s="8" t="s">
        <v>10</v>
      </c>
      <c r="D561" s="8">
        <v>15</v>
      </c>
      <c r="E561" s="9">
        <v>2</v>
      </c>
      <c r="F561" s="14">
        <f t="shared" si="16"/>
        <v>30</v>
      </c>
      <c r="G561">
        <f>SUM(F561,-Analyse!$B$4)</f>
        <v>29</v>
      </c>
      <c r="H561" t="str">
        <f t="shared" si="17"/>
        <v>bonne note</v>
      </c>
    </row>
    <row r="562" spans="1:8" x14ac:dyDescent="0.2">
      <c r="A562" s="7" t="s">
        <v>11</v>
      </c>
      <c r="B562" s="8" t="s">
        <v>12</v>
      </c>
      <c r="C562" s="8" t="s">
        <v>10</v>
      </c>
      <c r="D562" s="8">
        <v>15</v>
      </c>
      <c r="E562" s="9">
        <v>2</v>
      </c>
      <c r="F562" s="14">
        <f t="shared" si="16"/>
        <v>30</v>
      </c>
      <c r="G562">
        <f>SUM(F562,-Analyse!$B$4)</f>
        <v>29</v>
      </c>
      <c r="H562" t="str">
        <f t="shared" si="17"/>
        <v>bonne note</v>
      </c>
    </row>
    <row r="563" spans="1:8" x14ac:dyDescent="0.2">
      <c r="A563" s="7" t="s">
        <v>11</v>
      </c>
      <c r="B563" s="8" t="s">
        <v>12</v>
      </c>
      <c r="C563" s="8" t="s">
        <v>10</v>
      </c>
      <c r="D563" s="8">
        <v>15</v>
      </c>
      <c r="E563" s="9">
        <v>2</v>
      </c>
      <c r="F563" s="14">
        <f t="shared" si="16"/>
        <v>30</v>
      </c>
      <c r="G563">
        <f>SUM(F563,-Analyse!$B$4)</f>
        <v>29</v>
      </c>
      <c r="H563" t="str">
        <f t="shared" si="17"/>
        <v>bonne note</v>
      </c>
    </row>
    <row r="564" spans="1:8" x14ac:dyDescent="0.2">
      <c r="A564" s="7" t="s">
        <v>11</v>
      </c>
      <c r="B564" s="8" t="s">
        <v>12</v>
      </c>
      <c r="C564" s="8" t="s">
        <v>10</v>
      </c>
      <c r="D564" s="8">
        <v>15</v>
      </c>
      <c r="E564" s="9">
        <v>2</v>
      </c>
      <c r="F564" s="14">
        <f t="shared" si="16"/>
        <v>30</v>
      </c>
      <c r="G564">
        <f>SUM(F564,-Analyse!$B$4)</f>
        <v>29</v>
      </c>
      <c r="H564" t="str">
        <f t="shared" si="17"/>
        <v>bonne note</v>
      </c>
    </row>
    <row r="565" spans="1:8" x14ac:dyDescent="0.2">
      <c r="A565" s="7" t="s">
        <v>11</v>
      </c>
      <c r="B565" s="8" t="s">
        <v>12</v>
      </c>
      <c r="C565" s="8" t="s">
        <v>10</v>
      </c>
      <c r="D565" s="8">
        <v>15</v>
      </c>
      <c r="E565" s="9">
        <v>2</v>
      </c>
      <c r="F565" s="14">
        <f t="shared" si="16"/>
        <v>30</v>
      </c>
      <c r="G565">
        <f>SUM(F565,-Analyse!$B$4)</f>
        <v>29</v>
      </c>
      <c r="H565" t="str">
        <f t="shared" si="17"/>
        <v>bonne note</v>
      </c>
    </row>
    <row r="566" spans="1:8" x14ac:dyDescent="0.2">
      <c r="A566" s="7" t="s">
        <v>11</v>
      </c>
      <c r="B566" s="8" t="s">
        <v>12</v>
      </c>
      <c r="C566" s="8" t="s">
        <v>10</v>
      </c>
      <c r="D566" s="8">
        <v>15</v>
      </c>
      <c r="E566" s="9">
        <v>2</v>
      </c>
      <c r="F566" s="14">
        <f t="shared" si="16"/>
        <v>30</v>
      </c>
      <c r="G566">
        <f>SUM(F566,-Analyse!$B$4)</f>
        <v>29</v>
      </c>
      <c r="H566" t="str">
        <f t="shared" si="17"/>
        <v>bonne note</v>
      </c>
    </row>
    <row r="567" spans="1:8" x14ac:dyDescent="0.2">
      <c r="A567" s="7" t="s">
        <v>11</v>
      </c>
      <c r="B567" s="8" t="s">
        <v>12</v>
      </c>
      <c r="C567" s="8" t="s">
        <v>10</v>
      </c>
      <c r="D567" s="8">
        <v>15</v>
      </c>
      <c r="E567" s="9">
        <v>2</v>
      </c>
      <c r="F567" s="14">
        <f t="shared" si="16"/>
        <v>30</v>
      </c>
      <c r="G567">
        <f>SUM(F567,-Analyse!$B$4)</f>
        <v>29</v>
      </c>
      <c r="H567" t="str">
        <f t="shared" si="17"/>
        <v>bonne note</v>
      </c>
    </row>
    <row r="568" spans="1:8" x14ac:dyDescent="0.2">
      <c r="A568" s="7" t="s">
        <v>11</v>
      </c>
      <c r="B568" s="8" t="s">
        <v>12</v>
      </c>
      <c r="C568" s="8" t="s">
        <v>10</v>
      </c>
      <c r="D568" s="8">
        <v>15</v>
      </c>
      <c r="E568" s="9">
        <v>2</v>
      </c>
      <c r="F568" s="14">
        <f t="shared" si="16"/>
        <v>30</v>
      </c>
      <c r="G568">
        <f>SUM(F568,-Analyse!$B$4)</f>
        <v>29</v>
      </c>
      <c r="H568" t="str">
        <f t="shared" si="17"/>
        <v>bonne note</v>
      </c>
    </row>
    <row r="569" spans="1:8" x14ac:dyDescent="0.2">
      <c r="A569" s="7" t="s">
        <v>11</v>
      </c>
      <c r="B569" s="8" t="s">
        <v>12</v>
      </c>
      <c r="C569" s="8" t="s">
        <v>10</v>
      </c>
      <c r="D569" s="8">
        <v>15</v>
      </c>
      <c r="E569" s="9">
        <v>2</v>
      </c>
      <c r="F569" s="14">
        <f t="shared" si="16"/>
        <v>30</v>
      </c>
      <c r="G569">
        <f>SUM(F569,-Analyse!$B$4)</f>
        <v>29</v>
      </c>
      <c r="H569" t="str">
        <f t="shared" si="17"/>
        <v>bonne note</v>
      </c>
    </row>
    <row r="570" spans="1:8" x14ac:dyDescent="0.2">
      <c r="A570" s="7" t="s">
        <v>11</v>
      </c>
      <c r="B570" s="8" t="s">
        <v>12</v>
      </c>
      <c r="C570" s="8" t="s">
        <v>10</v>
      </c>
      <c r="D570" s="8">
        <v>15</v>
      </c>
      <c r="E570" s="9">
        <v>2</v>
      </c>
      <c r="F570" s="14">
        <f t="shared" si="16"/>
        <v>30</v>
      </c>
      <c r="G570">
        <f>SUM(F570,-Analyse!$B$4)</f>
        <v>29</v>
      </c>
      <c r="H570" t="str">
        <f t="shared" si="17"/>
        <v>bonne note</v>
      </c>
    </row>
    <row r="571" spans="1:8" x14ac:dyDescent="0.2">
      <c r="A571" s="10" t="s">
        <v>11</v>
      </c>
      <c r="B571" s="11" t="s">
        <v>12</v>
      </c>
      <c r="C571" s="11" t="s">
        <v>10</v>
      </c>
      <c r="D571" s="11">
        <v>15</v>
      </c>
      <c r="E571" s="12">
        <v>2</v>
      </c>
      <c r="F571" s="14">
        <f t="shared" si="16"/>
        <v>30</v>
      </c>
      <c r="G571">
        <f>SUM(F571,-Analyse!$B$4)</f>
        <v>29</v>
      </c>
      <c r="H571" t="str">
        <f t="shared" si="17"/>
        <v>bonne note</v>
      </c>
    </row>
    <row r="572" spans="1:8" x14ac:dyDescent="0.2">
      <c r="A572" s="7" t="s">
        <v>11</v>
      </c>
      <c r="B572" s="8" t="s">
        <v>12</v>
      </c>
      <c r="C572" s="8" t="s">
        <v>10</v>
      </c>
      <c r="D572" s="8">
        <v>15</v>
      </c>
      <c r="E572" s="9">
        <v>2</v>
      </c>
      <c r="F572" s="14">
        <f t="shared" si="16"/>
        <v>30</v>
      </c>
      <c r="G572">
        <f>SUM(F572,-Analyse!$B$4)</f>
        <v>29</v>
      </c>
      <c r="H572" t="str">
        <f t="shared" si="17"/>
        <v>bonne note</v>
      </c>
    </row>
    <row r="573" spans="1:8" x14ac:dyDescent="0.2">
      <c r="A573" s="7" t="s">
        <v>11</v>
      </c>
      <c r="B573" s="8" t="s">
        <v>12</v>
      </c>
      <c r="C573" s="8" t="s">
        <v>10</v>
      </c>
      <c r="D573" s="8">
        <v>15</v>
      </c>
      <c r="E573" s="9">
        <v>2</v>
      </c>
      <c r="F573" s="14">
        <f t="shared" si="16"/>
        <v>30</v>
      </c>
      <c r="G573">
        <f>SUM(F573,-Analyse!$B$4)</f>
        <v>29</v>
      </c>
      <c r="H573" t="str">
        <f t="shared" si="17"/>
        <v>bonne note</v>
      </c>
    </row>
    <row r="574" spans="1:8" x14ac:dyDescent="0.2">
      <c r="A574" s="7" t="s">
        <v>11</v>
      </c>
      <c r="B574" s="8" t="s">
        <v>12</v>
      </c>
      <c r="C574" s="8" t="s">
        <v>10</v>
      </c>
      <c r="D574" s="8">
        <v>15</v>
      </c>
      <c r="E574" s="9">
        <v>2</v>
      </c>
      <c r="F574" s="14">
        <f t="shared" si="16"/>
        <v>30</v>
      </c>
      <c r="G574">
        <f>SUM(F574,-Analyse!$B$4)</f>
        <v>29</v>
      </c>
      <c r="H574" t="str">
        <f t="shared" si="17"/>
        <v>bonne note</v>
      </c>
    </row>
    <row r="575" spans="1:8" x14ac:dyDescent="0.2">
      <c r="A575" s="7" t="s">
        <v>11</v>
      </c>
      <c r="B575" s="8" t="s">
        <v>12</v>
      </c>
      <c r="C575" s="8" t="s">
        <v>10</v>
      </c>
      <c r="D575" s="8">
        <v>15</v>
      </c>
      <c r="E575" s="9">
        <v>2</v>
      </c>
      <c r="F575" s="14">
        <f t="shared" si="16"/>
        <v>30</v>
      </c>
      <c r="G575">
        <f>SUM(F575,-Analyse!$B$4)</f>
        <v>29</v>
      </c>
      <c r="H575" t="str">
        <f t="shared" si="17"/>
        <v>bonne note</v>
      </c>
    </row>
    <row r="576" spans="1:8" x14ac:dyDescent="0.2">
      <c r="A576" s="7" t="s">
        <v>11</v>
      </c>
      <c r="B576" s="8" t="s">
        <v>12</v>
      </c>
      <c r="C576" s="8" t="s">
        <v>10</v>
      </c>
      <c r="D576" s="8">
        <v>15</v>
      </c>
      <c r="E576" s="9">
        <v>2</v>
      </c>
      <c r="F576" s="14">
        <f t="shared" si="16"/>
        <v>30</v>
      </c>
      <c r="G576">
        <f>SUM(F576,-Analyse!$B$4)</f>
        <v>29</v>
      </c>
      <c r="H576" t="str">
        <f t="shared" si="17"/>
        <v>bonne note</v>
      </c>
    </row>
    <row r="577" spans="1:8" x14ac:dyDescent="0.2">
      <c r="A577" s="7" t="s">
        <v>11</v>
      </c>
      <c r="B577" s="8" t="s">
        <v>12</v>
      </c>
      <c r="C577" s="8" t="s">
        <v>10</v>
      </c>
      <c r="D577" s="8">
        <v>15</v>
      </c>
      <c r="E577" s="9">
        <v>2</v>
      </c>
      <c r="F577" s="14">
        <f t="shared" si="16"/>
        <v>30</v>
      </c>
      <c r="G577">
        <f>SUM(F577,-Analyse!$B$4)</f>
        <v>29</v>
      </c>
      <c r="H577" t="str">
        <f t="shared" si="17"/>
        <v>bonne note</v>
      </c>
    </row>
    <row r="578" spans="1:8" x14ac:dyDescent="0.2">
      <c r="A578" s="4" t="s">
        <v>8</v>
      </c>
      <c r="B578" s="5" t="s">
        <v>13</v>
      </c>
      <c r="C578" s="5" t="s">
        <v>9</v>
      </c>
      <c r="D578" s="5">
        <v>19</v>
      </c>
      <c r="E578" s="6">
        <v>1</v>
      </c>
      <c r="F578" s="14">
        <f t="shared" si="16"/>
        <v>19</v>
      </c>
      <c r="G578">
        <f>SUM(F578,-Analyse!$B$4)</f>
        <v>18</v>
      </c>
      <c r="H578" t="str">
        <f t="shared" si="17"/>
        <v>bonne note</v>
      </c>
    </row>
    <row r="579" spans="1:8" x14ac:dyDescent="0.2">
      <c r="A579" s="4" t="s">
        <v>8</v>
      </c>
      <c r="B579" s="5" t="s">
        <v>13</v>
      </c>
      <c r="C579" s="5" t="s">
        <v>9</v>
      </c>
      <c r="D579" s="5">
        <v>19</v>
      </c>
      <c r="E579" s="6">
        <v>1</v>
      </c>
      <c r="F579" s="14">
        <f t="shared" ref="F579:F642" si="18">PRODUCT(D579,E579)</f>
        <v>19</v>
      </c>
      <c r="G579">
        <f>SUM(F579,-Analyse!$B$4)</f>
        <v>18</v>
      </c>
      <c r="H579" t="str">
        <f t="shared" ref="H579:H642" si="19">IF(D579&gt;=13,"bonne note","mauvaise note")</f>
        <v>bonne note</v>
      </c>
    </row>
    <row r="580" spans="1:8" x14ac:dyDescent="0.2">
      <c r="A580" s="4" t="s">
        <v>8</v>
      </c>
      <c r="B580" s="5" t="s">
        <v>13</v>
      </c>
      <c r="C580" s="5" t="s">
        <v>9</v>
      </c>
      <c r="D580" s="5">
        <v>19</v>
      </c>
      <c r="E580" s="6">
        <v>1</v>
      </c>
      <c r="F580" s="14">
        <f t="shared" si="18"/>
        <v>19</v>
      </c>
      <c r="G580">
        <f>SUM(F580,-Analyse!$B$4)</f>
        <v>18</v>
      </c>
      <c r="H580" t="str">
        <f t="shared" si="19"/>
        <v>bonne note</v>
      </c>
    </row>
    <row r="581" spans="1:8" x14ac:dyDescent="0.2">
      <c r="A581" s="4" t="s">
        <v>8</v>
      </c>
      <c r="B581" s="5" t="s">
        <v>13</v>
      </c>
      <c r="C581" s="5" t="s">
        <v>9</v>
      </c>
      <c r="D581" s="5">
        <v>19</v>
      </c>
      <c r="E581" s="6">
        <v>1</v>
      </c>
      <c r="F581" s="14">
        <f t="shared" si="18"/>
        <v>19</v>
      </c>
      <c r="G581">
        <f>SUM(F581,-Analyse!$B$4)</f>
        <v>18</v>
      </c>
      <c r="H581" t="str">
        <f t="shared" si="19"/>
        <v>bonne note</v>
      </c>
    </row>
    <row r="582" spans="1:8" x14ac:dyDescent="0.2">
      <c r="A582" s="4" t="s">
        <v>8</v>
      </c>
      <c r="B582" s="5" t="s">
        <v>13</v>
      </c>
      <c r="C582" s="5" t="s">
        <v>9</v>
      </c>
      <c r="D582" s="5">
        <v>19</v>
      </c>
      <c r="E582" s="6">
        <v>1</v>
      </c>
      <c r="F582" s="14">
        <f t="shared" si="18"/>
        <v>19</v>
      </c>
      <c r="G582">
        <f>SUM(F582,-Analyse!$B$4)</f>
        <v>18</v>
      </c>
      <c r="H582" t="str">
        <f t="shared" si="19"/>
        <v>bonne note</v>
      </c>
    </row>
    <row r="583" spans="1:8" x14ac:dyDescent="0.2">
      <c r="A583" s="4" t="s">
        <v>8</v>
      </c>
      <c r="B583" s="5" t="s">
        <v>13</v>
      </c>
      <c r="C583" s="5" t="s">
        <v>9</v>
      </c>
      <c r="D583" s="5">
        <v>19</v>
      </c>
      <c r="E583" s="6">
        <v>1</v>
      </c>
      <c r="F583" s="14">
        <f t="shared" si="18"/>
        <v>19</v>
      </c>
      <c r="G583">
        <f>SUM(F583,-Analyse!$B$4)</f>
        <v>18</v>
      </c>
      <c r="H583" t="str">
        <f t="shared" si="19"/>
        <v>bonne note</v>
      </c>
    </row>
    <row r="584" spans="1:8" x14ac:dyDescent="0.2">
      <c r="A584" s="4" t="s">
        <v>8</v>
      </c>
      <c r="B584" s="5" t="s">
        <v>13</v>
      </c>
      <c r="C584" s="5" t="s">
        <v>9</v>
      </c>
      <c r="D584" s="5">
        <v>19</v>
      </c>
      <c r="E584" s="6">
        <v>1</v>
      </c>
      <c r="F584" s="14">
        <f t="shared" si="18"/>
        <v>19</v>
      </c>
      <c r="G584">
        <f>SUM(F584,-Analyse!$B$4)</f>
        <v>18</v>
      </c>
      <c r="H584" t="str">
        <f t="shared" si="19"/>
        <v>bonne note</v>
      </c>
    </row>
    <row r="585" spans="1:8" x14ac:dyDescent="0.2">
      <c r="A585" s="4" t="s">
        <v>8</v>
      </c>
      <c r="B585" s="5" t="s">
        <v>13</v>
      </c>
      <c r="C585" s="5" t="s">
        <v>9</v>
      </c>
      <c r="D585" s="5">
        <v>19</v>
      </c>
      <c r="E585" s="6">
        <v>1</v>
      </c>
      <c r="F585" s="14">
        <f t="shared" si="18"/>
        <v>19</v>
      </c>
      <c r="G585">
        <f>SUM(F585,-Analyse!$B$4)</f>
        <v>18</v>
      </c>
      <c r="H585" t="str">
        <f t="shared" si="19"/>
        <v>bonne note</v>
      </c>
    </row>
    <row r="586" spans="1:8" x14ac:dyDescent="0.2">
      <c r="A586" s="4" t="s">
        <v>8</v>
      </c>
      <c r="B586" s="5" t="s">
        <v>13</v>
      </c>
      <c r="C586" s="5" t="s">
        <v>9</v>
      </c>
      <c r="D586" s="5">
        <v>19</v>
      </c>
      <c r="E586" s="6">
        <v>1</v>
      </c>
      <c r="F586" s="14">
        <f t="shared" si="18"/>
        <v>19</v>
      </c>
      <c r="G586">
        <f>SUM(F586,-Analyse!$B$4)</f>
        <v>18</v>
      </c>
      <c r="H586" t="str">
        <f t="shared" si="19"/>
        <v>bonne note</v>
      </c>
    </row>
    <row r="587" spans="1:8" x14ac:dyDescent="0.2">
      <c r="A587" s="4" t="s">
        <v>8</v>
      </c>
      <c r="B587" s="5" t="s">
        <v>13</v>
      </c>
      <c r="C587" s="5" t="s">
        <v>9</v>
      </c>
      <c r="D587" s="5">
        <v>19</v>
      </c>
      <c r="E587" s="6">
        <v>1</v>
      </c>
      <c r="F587" s="14">
        <f t="shared" si="18"/>
        <v>19</v>
      </c>
      <c r="G587">
        <f>SUM(F587,-Analyse!$B$4)</f>
        <v>18</v>
      </c>
      <c r="H587" t="str">
        <f t="shared" si="19"/>
        <v>bonne note</v>
      </c>
    </row>
    <row r="588" spans="1:8" x14ac:dyDescent="0.2">
      <c r="A588" s="4" t="s">
        <v>8</v>
      </c>
      <c r="B588" s="5" t="s">
        <v>13</v>
      </c>
      <c r="C588" s="5" t="s">
        <v>9</v>
      </c>
      <c r="D588" s="5">
        <v>19</v>
      </c>
      <c r="E588" s="6">
        <v>1</v>
      </c>
      <c r="F588" s="14">
        <f t="shared" si="18"/>
        <v>19</v>
      </c>
      <c r="G588">
        <f>SUM(F588,-Analyse!$B$4)</f>
        <v>18</v>
      </c>
      <c r="H588" t="str">
        <f t="shared" si="19"/>
        <v>bonne note</v>
      </c>
    </row>
    <row r="589" spans="1:8" x14ac:dyDescent="0.2">
      <c r="A589" s="4" t="s">
        <v>8</v>
      </c>
      <c r="B589" s="5" t="s">
        <v>13</v>
      </c>
      <c r="C589" s="5" t="s">
        <v>9</v>
      </c>
      <c r="D589" s="5">
        <v>19</v>
      </c>
      <c r="E589" s="6">
        <v>1</v>
      </c>
      <c r="F589" s="14">
        <f t="shared" si="18"/>
        <v>19</v>
      </c>
      <c r="G589">
        <f>SUM(F589,-Analyse!$B$4)</f>
        <v>18</v>
      </c>
      <c r="H589" t="str">
        <f t="shared" si="19"/>
        <v>bonne note</v>
      </c>
    </row>
    <row r="590" spans="1:8" x14ac:dyDescent="0.2">
      <c r="A590" s="4" t="s">
        <v>8</v>
      </c>
      <c r="B590" s="5" t="s">
        <v>13</v>
      </c>
      <c r="C590" s="5" t="s">
        <v>9</v>
      </c>
      <c r="D590" s="5">
        <v>19</v>
      </c>
      <c r="E590" s="6">
        <v>1</v>
      </c>
      <c r="F590" s="14">
        <f t="shared" si="18"/>
        <v>19</v>
      </c>
      <c r="G590">
        <f>SUM(F590,-Analyse!$B$4)</f>
        <v>18</v>
      </c>
      <c r="H590" t="str">
        <f t="shared" si="19"/>
        <v>bonne note</v>
      </c>
    </row>
    <row r="591" spans="1:8" x14ac:dyDescent="0.2">
      <c r="A591" s="4" t="s">
        <v>8</v>
      </c>
      <c r="B591" s="5" t="s">
        <v>13</v>
      </c>
      <c r="C591" s="5" t="s">
        <v>9</v>
      </c>
      <c r="D591" s="5">
        <v>19</v>
      </c>
      <c r="E591" s="6">
        <v>1</v>
      </c>
      <c r="F591" s="14">
        <f t="shared" si="18"/>
        <v>19</v>
      </c>
      <c r="G591">
        <f>SUM(F591,-Analyse!$B$4)</f>
        <v>18</v>
      </c>
      <c r="H591" t="str">
        <f t="shared" si="19"/>
        <v>bonne note</v>
      </c>
    </row>
    <row r="592" spans="1:8" x14ac:dyDescent="0.2">
      <c r="A592" s="4" t="s">
        <v>8</v>
      </c>
      <c r="B592" s="5" t="s">
        <v>13</v>
      </c>
      <c r="C592" s="5" t="s">
        <v>9</v>
      </c>
      <c r="D592" s="5">
        <v>19</v>
      </c>
      <c r="E592" s="6">
        <v>1</v>
      </c>
      <c r="F592" s="14">
        <f t="shared" si="18"/>
        <v>19</v>
      </c>
      <c r="G592">
        <f>SUM(F592,-Analyse!$B$4)</f>
        <v>18</v>
      </c>
      <c r="H592" t="str">
        <f t="shared" si="19"/>
        <v>bonne note</v>
      </c>
    </row>
    <row r="593" spans="1:8" x14ac:dyDescent="0.2">
      <c r="A593" s="4" t="s">
        <v>8</v>
      </c>
      <c r="B593" s="5" t="s">
        <v>13</v>
      </c>
      <c r="C593" s="5" t="s">
        <v>9</v>
      </c>
      <c r="D593" s="5">
        <v>19</v>
      </c>
      <c r="E593" s="6">
        <v>1</v>
      </c>
      <c r="F593" s="14">
        <f t="shared" si="18"/>
        <v>19</v>
      </c>
      <c r="G593">
        <f>SUM(F593,-Analyse!$B$4)</f>
        <v>18</v>
      </c>
      <c r="H593" t="str">
        <f t="shared" si="19"/>
        <v>bonne note</v>
      </c>
    </row>
    <row r="594" spans="1:8" x14ac:dyDescent="0.2">
      <c r="A594" s="4" t="s">
        <v>8</v>
      </c>
      <c r="B594" s="5" t="s">
        <v>13</v>
      </c>
      <c r="C594" s="5" t="s">
        <v>9</v>
      </c>
      <c r="D594" s="5">
        <v>19</v>
      </c>
      <c r="E594" s="6">
        <v>1</v>
      </c>
      <c r="F594" s="14">
        <f t="shared" si="18"/>
        <v>19</v>
      </c>
      <c r="G594">
        <f>SUM(F594,-Analyse!$B$4)</f>
        <v>18</v>
      </c>
      <c r="H594" t="str">
        <f t="shared" si="19"/>
        <v>bonne note</v>
      </c>
    </row>
    <row r="595" spans="1:8" x14ac:dyDescent="0.2">
      <c r="A595" s="4" t="s">
        <v>8</v>
      </c>
      <c r="B595" s="5" t="s">
        <v>13</v>
      </c>
      <c r="C595" s="5" t="s">
        <v>9</v>
      </c>
      <c r="D595" s="5">
        <v>19</v>
      </c>
      <c r="E595" s="6">
        <v>1</v>
      </c>
      <c r="F595" s="14">
        <f t="shared" si="18"/>
        <v>19</v>
      </c>
      <c r="G595">
        <f>SUM(F595,-Analyse!$B$4)</f>
        <v>18</v>
      </c>
      <c r="H595" t="str">
        <f t="shared" si="19"/>
        <v>bonne note</v>
      </c>
    </row>
    <row r="596" spans="1:8" x14ac:dyDescent="0.2">
      <c r="A596" s="4" t="s">
        <v>8</v>
      </c>
      <c r="B596" s="5" t="s">
        <v>13</v>
      </c>
      <c r="C596" s="5" t="s">
        <v>9</v>
      </c>
      <c r="D596" s="5">
        <v>19</v>
      </c>
      <c r="E596" s="6">
        <v>1</v>
      </c>
      <c r="F596" s="14">
        <f t="shared" si="18"/>
        <v>19</v>
      </c>
      <c r="G596">
        <f>SUM(F596,-Analyse!$B$4)</f>
        <v>18</v>
      </c>
      <c r="H596" t="str">
        <f t="shared" si="19"/>
        <v>bonne note</v>
      </c>
    </row>
    <row r="597" spans="1:8" x14ac:dyDescent="0.2">
      <c r="A597" s="4" t="s">
        <v>8</v>
      </c>
      <c r="B597" s="5" t="s">
        <v>13</v>
      </c>
      <c r="C597" s="5" t="s">
        <v>9</v>
      </c>
      <c r="D597" s="5">
        <v>19</v>
      </c>
      <c r="E597" s="6">
        <v>1</v>
      </c>
      <c r="F597" s="14">
        <f t="shared" si="18"/>
        <v>19</v>
      </c>
      <c r="G597">
        <f>SUM(F597,-Analyse!$B$4)</f>
        <v>18</v>
      </c>
      <c r="H597" t="str">
        <f t="shared" si="19"/>
        <v>bonne note</v>
      </c>
    </row>
    <row r="598" spans="1:8" x14ac:dyDescent="0.2">
      <c r="A598" s="4" t="s">
        <v>8</v>
      </c>
      <c r="B598" s="5" t="s">
        <v>13</v>
      </c>
      <c r="C598" s="5" t="s">
        <v>9</v>
      </c>
      <c r="D598" s="5">
        <v>19</v>
      </c>
      <c r="E598" s="6">
        <v>1</v>
      </c>
      <c r="F598" s="14">
        <f t="shared" si="18"/>
        <v>19</v>
      </c>
      <c r="G598">
        <f>SUM(F598,-Analyse!$B$4)</f>
        <v>18</v>
      </c>
      <c r="H598" t="str">
        <f t="shared" si="19"/>
        <v>bonne note</v>
      </c>
    </row>
    <row r="599" spans="1:8" x14ac:dyDescent="0.2">
      <c r="A599" s="4" t="s">
        <v>8</v>
      </c>
      <c r="B599" s="5" t="s">
        <v>13</v>
      </c>
      <c r="C599" s="5" t="s">
        <v>9</v>
      </c>
      <c r="D599" s="5">
        <v>19</v>
      </c>
      <c r="E599" s="6">
        <v>1</v>
      </c>
      <c r="F599" s="14">
        <f t="shared" si="18"/>
        <v>19</v>
      </c>
      <c r="G599">
        <f>SUM(F599,-Analyse!$B$4)</f>
        <v>18</v>
      </c>
      <c r="H599" t="str">
        <f t="shared" si="19"/>
        <v>bonne note</v>
      </c>
    </row>
    <row r="600" spans="1:8" x14ac:dyDescent="0.2">
      <c r="A600" s="4" t="s">
        <v>8</v>
      </c>
      <c r="B600" s="5" t="s">
        <v>13</v>
      </c>
      <c r="C600" s="5" t="s">
        <v>9</v>
      </c>
      <c r="D600" s="5">
        <v>19</v>
      </c>
      <c r="E600" s="6">
        <v>1</v>
      </c>
      <c r="F600" s="14">
        <f t="shared" si="18"/>
        <v>19</v>
      </c>
      <c r="G600">
        <f>SUM(F600,-Analyse!$B$4)</f>
        <v>18</v>
      </c>
      <c r="H600" t="str">
        <f t="shared" si="19"/>
        <v>bonne note</v>
      </c>
    </row>
    <row r="601" spans="1:8" x14ac:dyDescent="0.2">
      <c r="A601" s="19" t="s">
        <v>8</v>
      </c>
      <c r="B601" s="20" t="s">
        <v>13</v>
      </c>
      <c r="C601" s="20" t="s">
        <v>9</v>
      </c>
      <c r="D601" s="20">
        <v>19</v>
      </c>
      <c r="E601" s="21">
        <v>1</v>
      </c>
      <c r="F601" s="14">
        <f t="shared" si="18"/>
        <v>19</v>
      </c>
      <c r="G601">
        <f>SUM(F601,-Analyse!$B$4)</f>
        <v>18</v>
      </c>
      <c r="H601" t="str">
        <f t="shared" si="19"/>
        <v>bonne note</v>
      </c>
    </row>
    <row r="602" spans="1:8" x14ac:dyDescent="0.2">
      <c r="A602" s="4" t="s">
        <v>8</v>
      </c>
      <c r="B602" s="5" t="s">
        <v>13</v>
      </c>
      <c r="C602" s="5" t="s">
        <v>9</v>
      </c>
      <c r="D602" s="5">
        <v>19</v>
      </c>
      <c r="E602" s="6">
        <v>1</v>
      </c>
      <c r="F602" s="14">
        <f t="shared" si="18"/>
        <v>19</v>
      </c>
      <c r="G602">
        <f>SUM(F602,-Analyse!$B$4)</f>
        <v>18</v>
      </c>
      <c r="H602" t="str">
        <f t="shared" si="19"/>
        <v>bonne note</v>
      </c>
    </row>
    <row r="603" spans="1:8" x14ac:dyDescent="0.2">
      <c r="A603" s="4" t="s">
        <v>8</v>
      </c>
      <c r="B603" s="5" t="s">
        <v>13</v>
      </c>
      <c r="C603" s="5" t="s">
        <v>9</v>
      </c>
      <c r="D603" s="5">
        <v>19</v>
      </c>
      <c r="E603" s="6">
        <v>1</v>
      </c>
      <c r="F603" s="14">
        <f t="shared" si="18"/>
        <v>19</v>
      </c>
      <c r="G603">
        <f>SUM(F603,-Analyse!$B$4)</f>
        <v>18</v>
      </c>
      <c r="H603" t="str">
        <f t="shared" si="19"/>
        <v>bonne note</v>
      </c>
    </row>
    <row r="604" spans="1:8" x14ac:dyDescent="0.2">
      <c r="A604" s="4" t="s">
        <v>8</v>
      </c>
      <c r="B604" s="5" t="s">
        <v>13</v>
      </c>
      <c r="C604" s="5" t="s">
        <v>9</v>
      </c>
      <c r="D604" s="5">
        <v>19</v>
      </c>
      <c r="E604" s="6">
        <v>1</v>
      </c>
      <c r="F604" s="14">
        <f t="shared" si="18"/>
        <v>19</v>
      </c>
      <c r="G604">
        <f>SUM(F604,-Analyse!$B$4)</f>
        <v>18</v>
      </c>
      <c r="H604" t="str">
        <f t="shared" si="19"/>
        <v>bonne note</v>
      </c>
    </row>
    <row r="605" spans="1:8" x14ac:dyDescent="0.2">
      <c r="A605" s="4" t="s">
        <v>8</v>
      </c>
      <c r="B605" s="5" t="s">
        <v>13</v>
      </c>
      <c r="C605" s="5" t="s">
        <v>9</v>
      </c>
      <c r="D605" s="5">
        <v>19</v>
      </c>
      <c r="E605" s="6">
        <v>1</v>
      </c>
      <c r="F605" s="14">
        <f t="shared" si="18"/>
        <v>19</v>
      </c>
      <c r="G605">
        <f>SUM(F605,-Analyse!$B$4)</f>
        <v>18</v>
      </c>
      <c r="H605" t="str">
        <f t="shared" si="19"/>
        <v>bonne note</v>
      </c>
    </row>
    <row r="606" spans="1:8" x14ac:dyDescent="0.2">
      <c r="A606" s="4" t="s">
        <v>8</v>
      </c>
      <c r="B606" s="5" t="s">
        <v>13</v>
      </c>
      <c r="C606" s="5" t="s">
        <v>9</v>
      </c>
      <c r="D606" s="5">
        <v>19</v>
      </c>
      <c r="E606" s="6">
        <v>1</v>
      </c>
      <c r="F606" s="14">
        <f t="shared" si="18"/>
        <v>19</v>
      </c>
      <c r="G606">
        <f>SUM(F606,-Analyse!$B$4)</f>
        <v>18</v>
      </c>
      <c r="H606" t="str">
        <f t="shared" si="19"/>
        <v>bonne note</v>
      </c>
    </row>
    <row r="607" spans="1:8" x14ac:dyDescent="0.2">
      <c r="A607" s="4" t="s">
        <v>8</v>
      </c>
      <c r="B607" s="5" t="s">
        <v>13</v>
      </c>
      <c r="C607" s="5" t="s">
        <v>9</v>
      </c>
      <c r="D607" s="5">
        <v>19</v>
      </c>
      <c r="E607" s="6">
        <v>1</v>
      </c>
      <c r="F607" s="14">
        <f t="shared" si="18"/>
        <v>19</v>
      </c>
      <c r="G607">
        <f>SUM(F607,-Analyse!$B$4)</f>
        <v>18</v>
      </c>
      <c r="H607" t="str">
        <f t="shared" si="19"/>
        <v>bonne note</v>
      </c>
    </row>
    <row r="608" spans="1:8" x14ac:dyDescent="0.2">
      <c r="A608" s="4" t="s">
        <v>8</v>
      </c>
      <c r="B608" s="5" t="s">
        <v>13</v>
      </c>
      <c r="C608" s="5" t="s">
        <v>9</v>
      </c>
      <c r="D608" s="5">
        <v>19</v>
      </c>
      <c r="E608" s="6">
        <v>1</v>
      </c>
      <c r="F608" s="14">
        <f t="shared" si="18"/>
        <v>19</v>
      </c>
      <c r="G608">
        <f>SUM(F608,-Analyse!$B$4)</f>
        <v>18</v>
      </c>
      <c r="H608" t="str">
        <f t="shared" si="19"/>
        <v>bonne note</v>
      </c>
    </row>
    <row r="609" spans="1:8" x14ac:dyDescent="0.2">
      <c r="A609" s="4" t="s">
        <v>8</v>
      </c>
      <c r="B609" s="5" t="s">
        <v>13</v>
      </c>
      <c r="C609" s="5" t="s">
        <v>9</v>
      </c>
      <c r="D609" s="5">
        <v>19</v>
      </c>
      <c r="E609" s="6">
        <v>1</v>
      </c>
      <c r="F609" s="14">
        <f t="shared" si="18"/>
        <v>19</v>
      </c>
      <c r="G609">
        <f>SUM(F609,-Analyse!$B$4)</f>
        <v>18</v>
      </c>
      <c r="H609" t="str">
        <f t="shared" si="19"/>
        <v>bonne note</v>
      </c>
    </row>
    <row r="610" spans="1:8" x14ac:dyDescent="0.2">
      <c r="A610" s="4" t="s">
        <v>8</v>
      </c>
      <c r="B610" s="5" t="s">
        <v>13</v>
      </c>
      <c r="C610" s="5" t="s">
        <v>9</v>
      </c>
      <c r="D610" s="5">
        <v>19</v>
      </c>
      <c r="E610" s="6">
        <v>1</v>
      </c>
      <c r="F610" s="14">
        <f t="shared" si="18"/>
        <v>19</v>
      </c>
      <c r="G610">
        <f>SUM(F610,-Analyse!$B$4)</f>
        <v>18</v>
      </c>
      <c r="H610" t="str">
        <f t="shared" si="19"/>
        <v>bonne note</v>
      </c>
    </row>
    <row r="611" spans="1:8" x14ac:dyDescent="0.2">
      <c r="A611" s="4" t="s">
        <v>8</v>
      </c>
      <c r="B611" s="5" t="s">
        <v>13</v>
      </c>
      <c r="C611" s="5" t="s">
        <v>9</v>
      </c>
      <c r="D611" s="5">
        <v>19</v>
      </c>
      <c r="E611" s="6">
        <v>1</v>
      </c>
      <c r="F611" s="14">
        <f t="shared" si="18"/>
        <v>19</v>
      </c>
      <c r="G611">
        <f>SUM(F611,-Analyse!$B$4)</f>
        <v>18</v>
      </c>
      <c r="H611" t="str">
        <f t="shared" si="19"/>
        <v>bonne note</v>
      </c>
    </row>
    <row r="612" spans="1:8" x14ac:dyDescent="0.2">
      <c r="A612" s="4" t="s">
        <v>8</v>
      </c>
      <c r="B612" s="5" t="s">
        <v>13</v>
      </c>
      <c r="C612" s="5" t="s">
        <v>9</v>
      </c>
      <c r="D612" s="5">
        <v>19</v>
      </c>
      <c r="E612" s="6">
        <v>1</v>
      </c>
      <c r="F612" s="14">
        <f t="shared" si="18"/>
        <v>19</v>
      </c>
      <c r="G612">
        <f>SUM(F612,-Analyse!$B$4)</f>
        <v>18</v>
      </c>
      <c r="H612" t="str">
        <f t="shared" si="19"/>
        <v>bonne note</v>
      </c>
    </row>
    <row r="613" spans="1:8" x14ac:dyDescent="0.2">
      <c r="A613" s="4" t="s">
        <v>8</v>
      </c>
      <c r="B613" s="5" t="s">
        <v>13</v>
      </c>
      <c r="C613" s="5" t="s">
        <v>9</v>
      </c>
      <c r="D613" s="5">
        <v>19</v>
      </c>
      <c r="E613" s="6">
        <v>1</v>
      </c>
      <c r="F613" s="14">
        <f t="shared" si="18"/>
        <v>19</v>
      </c>
      <c r="G613">
        <f>SUM(F613,-Analyse!$B$4)</f>
        <v>18</v>
      </c>
      <c r="H613" t="str">
        <f t="shared" si="19"/>
        <v>bonne note</v>
      </c>
    </row>
    <row r="614" spans="1:8" x14ac:dyDescent="0.2">
      <c r="A614" s="4" t="s">
        <v>8</v>
      </c>
      <c r="B614" s="5" t="s">
        <v>13</v>
      </c>
      <c r="C614" s="5" t="s">
        <v>9</v>
      </c>
      <c r="D614" s="5">
        <v>19</v>
      </c>
      <c r="E614" s="6">
        <v>1</v>
      </c>
      <c r="F614" s="14">
        <f t="shared" si="18"/>
        <v>19</v>
      </c>
      <c r="G614">
        <f>SUM(F614,-Analyse!$B$4)</f>
        <v>18</v>
      </c>
      <c r="H614" t="str">
        <f t="shared" si="19"/>
        <v>bonne note</v>
      </c>
    </row>
    <row r="615" spans="1:8" x14ac:dyDescent="0.2">
      <c r="A615" s="4" t="s">
        <v>8</v>
      </c>
      <c r="B615" s="5" t="s">
        <v>13</v>
      </c>
      <c r="C615" s="5" t="s">
        <v>9</v>
      </c>
      <c r="D615" s="5">
        <v>19</v>
      </c>
      <c r="E615" s="6">
        <v>1</v>
      </c>
      <c r="F615" s="14">
        <f t="shared" si="18"/>
        <v>19</v>
      </c>
      <c r="G615">
        <f>SUM(F615,-Analyse!$B$4)</f>
        <v>18</v>
      </c>
      <c r="H615" t="str">
        <f t="shared" si="19"/>
        <v>bonne note</v>
      </c>
    </row>
    <row r="616" spans="1:8" x14ac:dyDescent="0.2">
      <c r="A616" s="4" t="s">
        <v>8</v>
      </c>
      <c r="B616" s="5" t="s">
        <v>13</v>
      </c>
      <c r="C616" s="5" t="s">
        <v>9</v>
      </c>
      <c r="D616" s="5">
        <v>19</v>
      </c>
      <c r="E616" s="6">
        <v>1</v>
      </c>
      <c r="F616" s="14">
        <f t="shared" si="18"/>
        <v>19</v>
      </c>
      <c r="G616">
        <f>SUM(F616,-Analyse!$B$4)</f>
        <v>18</v>
      </c>
      <c r="H616" t="str">
        <f t="shared" si="19"/>
        <v>bonne note</v>
      </c>
    </row>
    <row r="617" spans="1:8" x14ac:dyDescent="0.2">
      <c r="A617" s="4" t="s">
        <v>8</v>
      </c>
      <c r="B617" s="5" t="s">
        <v>13</v>
      </c>
      <c r="C617" s="5" t="s">
        <v>9</v>
      </c>
      <c r="D617" s="5">
        <v>19</v>
      </c>
      <c r="E617" s="6">
        <v>1</v>
      </c>
      <c r="F617" s="14">
        <f t="shared" si="18"/>
        <v>19</v>
      </c>
      <c r="G617">
        <f>SUM(F617,-Analyse!$B$4)</f>
        <v>18</v>
      </c>
      <c r="H617" t="str">
        <f t="shared" si="19"/>
        <v>bonne note</v>
      </c>
    </row>
    <row r="618" spans="1:8" x14ac:dyDescent="0.2">
      <c r="A618" s="4" t="s">
        <v>8</v>
      </c>
      <c r="B618" s="5" t="s">
        <v>13</v>
      </c>
      <c r="C618" s="5" t="s">
        <v>9</v>
      </c>
      <c r="D618" s="5">
        <v>19</v>
      </c>
      <c r="E618" s="6">
        <v>1</v>
      </c>
      <c r="F618" s="14">
        <f t="shared" si="18"/>
        <v>19</v>
      </c>
      <c r="G618">
        <f>SUM(F618,-Analyse!$B$4)</f>
        <v>18</v>
      </c>
      <c r="H618" t="str">
        <f t="shared" si="19"/>
        <v>bonne note</v>
      </c>
    </row>
    <row r="619" spans="1:8" x14ac:dyDescent="0.2">
      <c r="A619" s="4" t="s">
        <v>8</v>
      </c>
      <c r="B619" s="5" t="s">
        <v>13</v>
      </c>
      <c r="C619" s="5" t="s">
        <v>9</v>
      </c>
      <c r="D619" s="5">
        <v>19</v>
      </c>
      <c r="E619" s="6">
        <v>1</v>
      </c>
      <c r="F619" s="14">
        <f t="shared" si="18"/>
        <v>19</v>
      </c>
      <c r="G619">
        <f>SUM(F619,-Analyse!$B$4)</f>
        <v>18</v>
      </c>
      <c r="H619" t="str">
        <f t="shared" si="19"/>
        <v>bonne note</v>
      </c>
    </row>
    <row r="620" spans="1:8" x14ac:dyDescent="0.2">
      <c r="A620" s="4" t="s">
        <v>8</v>
      </c>
      <c r="B620" s="5" t="s">
        <v>13</v>
      </c>
      <c r="C620" s="5" t="s">
        <v>9</v>
      </c>
      <c r="D620" s="5">
        <v>19</v>
      </c>
      <c r="E620" s="6">
        <v>1</v>
      </c>
      <c r="F620" s="14">
        <f t="shared" si="18"/>
        <v>19</v>
      </c>
      <c r="G620">
        <f>SUM(F620,-Analyse!$B$4)</f>
        <v>18</v>
      </c>
      <c r="H620" t="str">
        <f t="shared" si="19"/>
        <v>bonne note</v>
      </c>
    </row>
    <row r="621" spans="1:8" x14ac:dyDescent="0.2">
      <c r="A621" s="4" t="s">
        <v>8</v>
      </c>
      <c r="B621" s="5" t="s">
        <v>13</v>
      </c>
      <c r="C621" s="5" t="s">
        <v>9</v>
      </c>
      <c r="D621" s="5">
        <v>19</v>
      </c>
      <c r="E621" s="6">
        <v>1</v>
      </c>
      <c r="F621" s="14">
        <f t="shared" si="18"/>
        <v>19</v>
      </c>
      <c r="G621">
        <f>SUM(F621,-Analyse!$B$4)</f>
        <v>18</v>
      </c>
      <c r="H621" t="str">
        <f t="shared" si="19"/>
        <v>bonne note</v>
      </c>
    </row>
    <row r="622" spans="1:8" x14ac:dyDescent="0.2">
      <c r="A622" s="4" t="s">
        <v>8</v>
      </c>
      <c r="B622" s="5" t="s">
        <v>13</v>
      </c>
      <c r="C622" s="5" t="s">
        <v>9</v>
      </c>
      <c r="D622" s="5">
        <v>19</v>
      </c>
      <c r="E622" s="6">
        <v>1</v>
      </c>
      <c r="F622" s="14">
        <f t="shared" si="18"/>
        <v>19</v>
      </c>
      <c r="G622">
        <f>SUM(F622,-Analyse!$B$4)</f>
        <v>18</v>
      </c>
      <c r="H622" t="str">
        <f t="shared" si="19"/>
        <v>bonne note</v>
      </c>
    </row>
    <row r="623" spans="1:8" x14ac:dyDescent="0.2">
      <c r="A623" s="4" t="s">
        <v>8</v>
      </c>
      <c r="B623" s="5" t="s">
        <v>13</v>
      </c>
      <c r="C623" s="5" t="s">
        <v>9</v>
      </c>
      <c r="D623" s="5">
        <v>19</v>
      </c>
      <c r="E623" s="6">
        <v>1</v>
      </c>
      <c r="F623" s="14">
        <f t="shared" si="18"/>
        <v>19</v>
      </c>
      <c r="G623">
        <f>SUM(F623,-Analyse!$B$4)</f>
        <v>18</v>
      </c>
      <c r="H623" t="str">
        <f t="shared" si="19"/>
        <v>bonne note</v>
      </c>
    </row>
    <row r="624" spans="1:8" x14ac:dyDescent="0.2">
      <c r="A624" s="4" t="s">
        <v>8</v>
      </c>
      <c r="B624" s="5" t="s">
        <v>13</v>
      </c>
      <c r="C624" s="5" t="s">
        <v>9</v>
      </c>
      <c r="D624" s="5">
        <v>19</v>
      </c>
      <c r="E624" s="6">
        <v>1</v>
      </c>
      <c r="F624" s="14">
        <f t="shared" si="18"/>
        <v>19</v>
      </c>
      <c r="G624">
        <f>SUM(F624,-Analyse!$B$4)</f>
        <v>18</v>
      </c>
      <c r="H624" t="str">
        <f t="shared" si="19"/>
        <v>bonne note</v>
      </c>
    </row>
    <row r="625" spans="1:8" x14ac:dyDescent="0.2">
      <c r="A625" s="4" t="s">
        <v>8</v>
      </c>
      <c r="B625" s="5" t="s">
        <v>13</v>
      </c>
      <c r="C625" s="5" t="s">
        <v>9</v>
      </c>
      <c r="D625" s="5">
        <v>19</v>
      </c>
      <c r="E625" s="6">
        <v>1</v>
      </c>
      <c r="F625" s="14">
        <f t="shared" si="18"/>
        <v>19</v>
      </c>
      <c r="G625">
        <f>SUM(F625,-Analyse!$B$4)</f>
        <v>18</v>
      </c>
      <c r="H625" t="str">
        <f t="shared" si="19"/>
        <v>bonne note</v>
      </c>
    </row>
    <row r="626" spans="1:8" x14ac:dyDescent="0.2">
      <c r="A626" s="4" t="s">
        <v>8</v>
      </c>
      <c r="B626" s="5" t="s">
        <v>13</v>
      </c>
      <c r="C626" s="5" t="s">
        <v>9</v>
      </c>
      <c r="D626" s="5">
        <v>19</v>
      </c>
      <c r="E626" s="6">
        <v>1</v>
      </c>
      <c r="F626" s="14">
        <f t="shared" si="18"/>
        <v>19</v>
      </c>
      <c r="G626">
        <f>SUM(F626,-Analyse!$B$4)</f>
        <v>18</v>
      </c>
      <c r="H626" t="str">
        <f t="shared" si="19"/>
        <v>bonne note</v>
      </c>
    </row>
    <row r="627" spans="1:8" x14ac:dyDescent="0.2">
      <c r="A627" s="4" t="s">
        <v>8</v>
      </c>
      <c r="B627" s="5" t="s">
        <v>13</v>
      </c>
      <c r="C627" s="5" t="s">
        <v>9</v>
      </c>
      <c r="D627" s="5">
        <v>19</v>
      </c>
      <c r="E627" s="6">
        <v>1</v>
      </c>
      <c r="F627" s="14">
        <f t="shared" si="18"/>
        <v>19</v>
      </c>
      <c r="G627">
        <f>SUM(F627,-Analyse!$B$4)</f>
        <v>18</v>
      </c>
      <c r="H627" t="str">
        <f t="shared" si="19"/>
        <v>bonne note</v>
      </c>
    </row>
    <row r="628" spans="1:8" x14ac:dyDescent="0.2">
      <c r="A628" s="4" t="s">
        <v>8</v>
      </c>
      <c r="B628" s="5" t="s">
        <v>13</v>
      </c>
      <c r="C628" s="5" t="s">
        <v>9</v>
      </c>
      <c r="D628" s="5">
        <v>19</v>
      </c>
      <c r="E628" s="6">
        <v>1</v>
      </c>
      <c r="F628" s="14">
        <f t="shared" si="18"/>
        <v>19</v>
      </c>
      <c r="G628">
        <f>SUM(F628,-Analyse!$B$4)</f>
        <v>18</v>
      </c>
      <c r="H628" t="str">
        <f t="shared" si="19"/>
        <v>bonne note</v>
      </c>
    </row>
    <row r="629" spans="1:8" x14ac:dyDescent="0.2">
      <c r="A629" s="4" t="s">
        <v>8</v>
      </c>
      <c r="B629" s="5" t="s">
        <v>13</v>
      </c>
      <c r="C629" s="5" t="s">
        <v>9</v>
      </c>
      <c r="D629" s="5">
        <v>19</v>
      </c>
      <c r="E629" s="6">
        <v>1</v>
      </c>
      <c r="F629" s="14">
        <f t="shared" si="18"/>
        <v>19</v>
      </c>
      <c r="G629">
        <f>SUM(F629,-Analyse!$B$4)</f>
        <v>18</v>
      </c>
      <c r="H629" t="str">
        <f t="shared" si="19"/>
        <v>bonne note</v>
      </c>
    </row>
    <row r="630" spans="1:8" x14ac:dyDescent="0.2">
      <c r="A630" s="4" t="s">
        <v>8</v>
      </c>
      <c r="B630" s="5" t="s">
        <v>13</v>
      </c>
      <c r="C630" s="5" t="s">
        <v>9</v>
      </c>
      <c r="D630" s="5">
        <v>19</v>
      </c>
      <c r="E630" s="6">
        <v>1</v>
      </c>
      <c r="F630" s="14">
        <f t="shared" si="18"/>
        <v>19</v>
      </c>
      <c r="G630">
        <f>SUM(F630,-Analyse!$B$4)</f>
        <v>18</v>
      </c>
      <c r="H630" t="str">
        <f t="shared" si="19"/>
        <v>bonne note</v>
      </c>
    </row>
    <row r="631" spans="1:8" x14ac:dyDescent="0.2">
      <c r="A631" s="19" t="s">
        <v>8</v>
      </c>
      <c r="B631" s="20" t="s">
        <v>13</v>
      </c>
      <c r="C631" s="20" t="s">
        <v>9</v>
      </c>
      <c r="D631" s="20">
        <v>19</v>
      </c>
      <c r="E631" s="21">
        <v>1</v>
      </c>
      <c r="F631" s="14">
        <f t="shared" si="18"/>
        <v>19</v>
      </c>
      <c r="G631">
        <f>SUM(F631,-Analyse!$B$4)</f>
        <v>18</v>
      </c>
      <c r="H631" t="str">
        <f t="shared" si="19"/>
        <v>bonne note</v>
      </c>
    </row>
    <row r="632" spans="1:8" x14ac:dyDescent="0.2">
      <c r="A632" s="4" t="s">
        <v>8</v>
      </c>
      <c r="B632" s="5" t="s">
        <v>13</v>
      </c>
      <c r="C632" s="5" t="s">
        <v>9</v>
      </c>
      <c r="D632" s="5">
        <v>19</v>
      </c>
      <c r="E632" s="6">
        <v>1</v>
      </c>
      <c r="F632" s="14">
        <f t="shared" si="18"/>
        <v>19</v>
      </c>
      <c r="G632">
        <f>SUM(F632,-Analyse!$B$4)</f>
        <v>18</v>
      </c>
      <c r="H632" t="str">
        <f t="shared" si="19"/>
        <v>bonne note</v>
      </c>
    </row>
    <row r="633" spans="1:8" x14ac:dyDescent="0.2">
      <c r="A633" s="4" t="s">
        <v>8</v>
      </c>
      <c r="B633" s="5" t="s">
        <v>13</v>
      </c>
      <c r="C633" s="5" t="s">
        <v>9</v>
      </c>
      <c r="D633" s="5">
        <v>19</v>
      </c>
      <c r="E633" s="6">
        <v>1</v>
      </c>
      <c r="F633" s="14">
        <f t="shared" si="18"/>
        <v>19</v>
      </c>
      <c r="G633">
        <f>SUM(F633,-Analyse!$B$4)</f>
        <v>18</v>
      </c>
      <c r="H633" t="str">
        <f t="shared" si="19"/>
        <v>bonne note</v>
      </c>
    </row>
    <row r="634" spans="1:8" x14ac:dyDescent="0.2">
      <c r="A634" s="4" t="s">
        <v>8</v>
      </c>
      <c r="B634" s="5" t="s">
        <v>13</v>
      </c>
      <c r="C634" s="5" t="s">
        <v>9</v>
      </c>
      <c r="D634" s="5">
        <v>19</v>
      </c>
      <c r="E634" s="6">
        <v>1</v>
      </c>
      <c r="F634" s="14">
        <f t="shared" si="18"/>
        <v>19</v>
      </c>
      <c r="G634">
        <f>SUM(F634,-Analyse!$B$4)</f>
        <v>18</v>
      </c>
      <c r="H634" t="str">
        <f t="shared" si="19"/>
        <v>bonne note</v>
      </c>
    </row>
    <row r="635" spans="1:8" x14ac:dyDescent="0.2">
      <c r="A635" s="4" t="s">
        <v>8</v>
      </c>
      <c r="B635" s="5" t="s">
        <v>13</v>
      </c>
      <c r="C635" s="5" t="s">
        <v>9</v>
      </c>
      <c r="D635" s="5">
        <v>19</v>
      </c>
      <c r="E635" s="6">
        <v>1</v>
      </c>
      <c r="F635" s="14">
        <f t="shared" si="18"/>
        <v>19</v>
      </c>
      <c r="G635">
        <f>SUM(F635,-Analyse!$B$4)</f>
        <v>18</v>
      </c>
      <c r="H635" t="str">
        <f t="shared" si="19"/>
        <v>bonne note</v>
      </c>
    </row>
    <row r="636" spans="1:8" x14ac:dyDescent="0.2">
      <c r="A636" s="4" t="s">
        <v>8</v>
      </c>
      <c r="B636" s="5" t="s">
        <v>13</v>
      </c>
      <c r="C636" s="5" t="s">
        <v>9</v>
      </c>
      <c r="D636" s="5">
        <v>19</v>
      </c>
      <c r="E636" s="6">
        <v>1</v>
      </c>
      <c r="F636" s="14">
        <f t="shared" si="18"/>
        <v>19</v>
      </c>
      <c r="G636">
        <f>SUM(F636,-Analyse!$B$4)</f>
        <v>18</v>
      </c>
      <c r="H636" t="str">
        <f t="shared" si="19"/>
        <v>bonne note</v>
      </c>
    </row>
    <row r="637" spans="1:8" x14ac:dyDescent="0.2">
      <c r="A637" s="4" t="s">
        <v>8</v>
      </c>
      <c r="B637" s="5" t="s">
        <v>13</v>
      </c>
      <c r="C637" s="5" t="s">
        <v>9</v>
      </c>
      <c r="D637" s="5">
        <v>19</v>
      </c>
      <c r="E637" s="6">
        <v>1</v>
      </c>
      <c r="F637" s="14">
        <f t="shared" si="18"/>
        <v>19</v>
      </c>
      <c r="G637">
        <f>SUM(F637,-Analyse!$B$4)</f>
        <v>18</v>
      </c>
      <c r="H637" t="str">
        <f t="shared" si="19"/>
        <v>bonne note</v>
      </c>
    </row>
    <row r="638" spans="1:8" x14ac:dyDescent="0.2">
      <c r="A638" s="4" t="s">
        <v>8</v>
      </c>
      <c r="B638" s="5" t="s">
        <v>13</v>
      </c>
      <c r="C638" s="5" t="s">
        <v>9</v>
      </c>
      <c r="D638" s="5">
        <v>19</v>
      </c>
      <c r="E638" s="6">
        <v>1</v>
      </c>
      <c r="F638" s="14">
        <f t="shared" si="18"/>
        <v>19</v>
      </c>
      <c r="G638">
        <f>SUM(F638,-Analyse!$B$4)</f>
        <v>18</v>
      </c>
      <c r="H638" t="str">
        <f t="shared" si="19"/>
        <v>bonne note</v>
      </c>
    </row>
    <row r="639" spans="1:8" x14ac:dyDescent="0.2">
      <c r="A639" s="4" t="s">
        <v>8</v>
      </c>
      <c r="B639" s="5" t="s">
        <v>13</v>
      </c>
      <c r="C639" s="5" t="s">
        <v>9</v>
      </c>
      <c r="D639" s="5">
        <v>19</v>
      </c>
      <c r="E639" s="6">
        <v>1</v>
      </c>
      <c r="F639" s="14">
        <f t="shared" si="18"/>
        <v>19</v>
      </c>
      <c r="G639">
        <f>SUM(F639,-Analyse!$B$4)</f>
        <v>18</v>
      </c>
      <c r="H639" t="str">
        <f t="shared" si="19"/>
        <v>bonne note</v>
      </c>
    </row>
    <row r="640" spans="1:8" x14ac:dyDescent="0.2">
      <c r="A640" s="4" t="s">
        <v>8</v>
      </c>
      <c r="B640" s="5" t="s">
        <v>13</v>
      </c>
      <c r="C640" s="5" t="s">
        <v>9</v>
      </c>
      <c r="D640" s="5">
        <v>19</v>
      </c>
      <c r="E640" s="6">
        <v>1</v>
      </c>
      <c r="F640" s="14">
        <f t="shared" si="18"/>
        <v>19</v>
      </c>
      <c r="G640">
        <f>SUM(F640,-Analyse!$B$4)</f>
        <v>18</v>
      </c>
      <c r="H640" t="str">
        <f t="shared" si="19"/>
        <v>bonne note</v>
      </c>
    </row>
    <row r="641" spans="1:8" x14ac:dyDescent="0.2">
      <c r="A641" s="4" t="s">
        <v>8</v>
      </c>
      <c r="B641" s="5" t="s">
        <v>13</v>
      </c>
      <c r="C641" s="5" t="s">
        <v>9</v>
      </c>
      <c r="D641" s="5">
        <v>19</v>
      </c>
      <c r="E641" s="6">
        <v>1</v>
      </c>
      <c r="F641" s="14">
        <f t="shared" si="18"/>
        <v>19</v>
      </c>
      <c r="G641">
        <f>SUM(F641,-Analyse!$B$4)</f>
        <v>18</v>
      </c>
      <c r="H641" t="str">
        <f t="shared" si="19"/>
        <v>bonne note</v>
      </c>
    </row>
    <row r="642" spans="1:8" x14ac:dyDescent="0.2">
      <c r="A642" s="4" t="s">
        <v>8</v>
      </c>
      <c r="B642" s="5" t="s">
        <v>13</v>
      </c>
      <c r="C642" s="5" t="s">
        <v>9</v>
      </c>
      <c r="D642" s="5">
        <v>19</v>
      </c>
      <c r="E642" s="6">
        <v>1</v>
      </c>
      <c r="F642" s="14">
        <f t="shared" si="18"/>
        <v>19</v>
      </c>
      <c r="G642">
        <f>SUM(F642,-Analyse!$B$4)</f>
        <v>18</v>
      </c>
      <c r="H642" t="str">
        <f t="shared" si="19"/>
        <v>bonne note</v>
      </c>
    </row>
    <row r="643" spans="1:8" x14ac:dyDescent="0.2">
      <c r="A643" s="4" t="s">
        <v>8</v>
      </c>
      <c r="B643" s="5" t="s">
        <v>13</v>
      </c>
      <c r="C643" s="5" t="s">
        <v>9</v>
      </c>
      <c r="D643" s="5">
        <v>19</v>
      </c>
      <c r="E643" s="6">
        <v>1</v>
      </c>
      <c r="F643" s="14">
        <f t="shared" ref="F643:F706" si="20">PRODUCT(D643,E643)</f>
        <v>19</v>
      </c>
      <c r="G643">
        <f>SUM(F643,-Analyse!$B$4)</f>
        <v>18</v>
      </c>
      <c r="H643" t="str">
        <f t="shared" ref="H643:H706" si="21">IF(D643&gt;=13,"bonne note","mauvaise note")</f>
        <v>bonne note</v>
      </c>
    </row>
    <row r="644" spans="1:8" x14ac:dyDescent="0.2">
      <c r="A644" s="4" t="s">
        <v>8</v>
      </c>
      <c r="B644" s="5" t="s">
        <v>13</v>
      </c>
      <c r="C644" s="5" t="s">
        <v>9</v>
      </c>
      <c r="D644" s="5">
        <v>19</v>
      </c>
      <c r="E644" s="6">
        <v>1</v>
      </c>
      <c r="F644" s="14">
        <f t="shared" si="20"/>
        <v>19</v>
      </c>
      <c r="G644">
        <f>SUM(F644,-Analyse!$B$4)</f>
        <v>18</v>
      </c>
      <c r="H644" t="str">
        <f t="shared" si="21"/>
        <v>bonne note</v>
      </c>
    </row>
    <row r="645" spans="1:8" x14ac:dyDescent="0.2">
      <c r="A645" s="4" t="s">
        <v>8</v>
      </c>
      <c r="B645" s="5" t="s">
        <v>13</v>
      </c>
      <c r="C645" s="5" t="s">
        <v>9</v>
      </c>
      <c r="D645" s="5">
        <v>19</v>
      </c>
      <c r="E645" s="6">
        <v>1</v>
      </c>
      <c r="F645" s="14">
        <f t="shared" si="20"/>
        <v>19</v>
      </c>
      <c r="G645">
        <f>SUM(F645,-Analyse!$B$4)</f>
        <v>18</v>
      </c>
      <c r="H645" t="str">
        <f t="shared" si="21"/>
        <v>bonne note</v>
      </c>
    </row>
    <row r="646" spans="1:8" x14ac:dyDescent="0.2">
      <c r="A646" s="4" t="s">
        <v>8</v>
      </c>
      <c r="B646" s="5" t="s">
        <v>13</v>
      </c>
      <c r="C646" s="5" t="s">
        <v>9</v>
      </c>
      <c r="D646" s="5">
        <v>19</v>
      </c>
      <c r="E646" s="6">
        <v>1</v>
      </c>
      <c r="F646" s="14">
        <f t="shared" si="20"/>
        <v>19</v>
      </c>
      <c r="G646">
        <f>SUM(F646,-Analyse!$B$4)</f>
        <v>18</v>
      </c>
      <c r="H646" t="str">
        <f t="shared" si="21"/>
        <v>bonne note</v>
      </c>
    </row>
    <row r="647" spans="1:8" x14ac:dyDescent="0.2">
      <c r="A647" s="4" t="s">
        <v>8</v>
      </c>
      <c r="B647" s="5" t="s">
        <v>13</v>
      </c>
      <c r="C647" s="5" t="s">
        <v>9</v>
      </c>
      <c r="D647" s="5">
        <v>19</v>
      </c>
      <c r="E647" s="6">
        <v>1</v>
      </c>
      <c r="F647" s="14">
        <f t="shared" si="20"/>
        <v>19</v>
      </c>
      <c r="G647">
        <f>SUM(F647,-Analyse!$B$4)</f>
        <v>18</v>
      </c>
      <c r="H647" t="str">
        <f t="shared" si="21"/>
        <v>bonne note</v>
      </c>
    </row>
    <row r="648" spans="1:8" x14ac:dyDescent="0.2">
      <c r="A648" s="4" t="s">
        <v>8</v>
      </c>
      <c r="B648" s="5" t="s">
        <v>13</v>
      </c>
      <c r="C648" s="5" t="s">
        <v>9</v>
      </c>
      <c r="D648" s="5">
        <v>19</v>
      </c>
      <c r="E648" s="6">
        <v>1</v>
      </c>
      <c r="F648" s="14">
        <f t="shared" si="20"/>
        <v>19</v>
      </c>
      <c r="G648">
        <f>SUM(F648,-Analyse!$B$4)</f>
        <v>18</v>
      </c>
      <c r="H648" t="str">
        <f t="shared" si="21"/>
        <v>bonne note</v>
      </c>
    </row>
    <row r="649" spans="1:8" x14ac:dyDescent="0.2">
      <c r="A649" s="4" t="s">
        <v>8</v>
      </c>
      <c r="B649" s="5" t="s">
        <v>13</v>
      </c>
      <c r="C649" s="5" t="s">
        <v>9</v>
      </c>
      <c r="D649" s="5">
        <v>19</v>
      </c>
      <c r="E649" s="6">
        <v>1</v>
      </c>
      <c r="F649" s="14">
        <f t="shared" si="20"/>
        <v>19</v>
      </c>
      <c r="G649">
        <f>SUM(F649,-Analyse!$B$4)</f>
        <v>18</v>
      </c>
      <c r="H649" t="str">
        <f t="shared" si="21"/>
        <v>bonne note</v>
      </c>
    </row>
    <row r="650" spans="1:8" x14ac:dyDescent="0.2">
      <c r="A650" s="4" t="s">
        <v>8</v>
      </c>
      <c r="B650" s="5" t="s">
        <v>13</v>
      </c>
      <c r="C650" s="5" t="s">
        <v>9</v>
      </c>
      <c r="D650" s="5">
        <v>19</v>
      </c>
      <c r="E650" s="6">
        <v>1</v>
      </c>
      <c r="F650" s="14">
        <f t="shared" si="20"/>
        <v>19</v>
      </c>
      <c r="G650">
        <f>SUM(F650,-Analyse!$B$4)</f>
        <v>18</v>
      </c>
      <c r="H650" t="str">
        <f t="shared" si="21"/>
        <v>bonne note</v>
      </c>
    </row>
    <row r="651" spans="1:8" x14ac:dyDescent="0.2">
      <c r="A651" s="4" t="s">
        <v>8</v>
      </c>
      <c r="B651" s="5" t="s">
        <v>13</v>
      </c>
      <c r="C651" s="5" t="s">
        <v>9</v>
      </c>
      <c r="D651" s="5">
        <v>19</v>
      </c>
      <c r="E651" s="6">
        <v>1</v>
      </c>
      <c r="F651" s="14">
        <f t="shared" si="20"/>
        <v>19</v>
      </c>
      <c r="G651">
        <f>SUM(F651,-Analyse!$B$4)</f>
        <v>18</v>
      </c>
      <c r="H651" t="str">
        <f t="shared" si="21"/>
        <v>bonne note</v>
      </c>
    </row>
    <row r="652" spans="1:8" x14ac:dyDescent="0.2">
      <c r="A652" s="4" t="s">
        <v>8</v>
      </c>
      <c r="B652" s="5" t="s">
        <v>13</v>
      </c>
      <c r="C652" s="5" t="s">
        <v>9</v>
      </c>
      <c r="D652" s="5">
        <v>19</v>
      </c>
      <c r="E652" s="6">
        <v>1</v>
      </c>
      <c r="F652" s="14">
        <f t="shared" si="20"/>
        <v>19</v>
      </c>
      <c r="G652">
        <f>SUM(F652,-Analyse!$B$4)</f>
        <v>18</v>
      </c>
      <c r="H652" t="str">
        <f t="shared" si="21"/>
        <v>bonne note</v>
      </c>
    </row>
    <row r="653" spans="1:8" x14ac:dyDescent="0.2">
      <c r="A653" s="4" t="s">
        <v>8</v>
      </c>
      <c r="B653" s="5" t="s">
        <v>13</v>
      </c>
      <c r="C653" s="5" t="s">
        <v>9</v>
      </c>
      <c r="D653" s="5">
        <v>19</v>
      </c>
      <c r="E653" s="6">
        <v>1</v>
      </c>
      <c r="F653" s="14">
        <f t="shared" si="20"/>
        <v>19</v>
      </c>
      <c r="G653">
        <f>SUM(F653,-Analyse!$B$4)</f>
        <v>18</v>
      </c>
      <c r="H653" t="str">
        <f t="shared" si="21"/>
        <v>bonne note</v>
      </c>
    </row>
    <row r="654" spans="1:8" x14ac:dyDescent="0.2">
      <c r="A654" s="4" t="s">
        <v>8</v>
      </c>
      <c r="B654" s="5" t="s">
        <v>13</v>
      </c>
      <c r="C654" s="5" t="s">
        <v>9</v>
      </c>
      <c r="D654" s="5">
        <v>19</v>
      </c>
      <c r="E654" s="6">
        <v>1</v>
      </c>
      <c r="F654" s="14">
        <f t="shared" si="20"/>
        <v>19</v>
      </c>
      <c r="G654">
        <f>SUM(F654,-Analyse!$B$4)</f>
        <v>18</v>
      </c>
      <c r="H654" t="str">
        <f t="shared" si="21"/>
        <v>bonne note</v>
      </c>
    </row>
    <row r="655" spans="1:8" x14ac:dyDescent="0.2">
      <c r="A655" s="4" t="s">
        <v>8</v>
      </c>
      <c r="B655" s="5" t="s">
        <v>13</v>
      </c>
      <c r="C655" s="5" t="s">
        <v>9</v>
      </c>
      <c r="D655" s="5">
        <v>19</v>
      </c>
      <c r="E655" s="6">
        <v>1</v>
      </c>
      <c r="F655" s="14">
        <f t="shared" si="20"/>
        <v>19</v>
      </c>
      <c r="G655">
        <f>SUM(F655,-Analyse!$B$4)</f>
        <v>18</v>
      </c>
      <c r="H655" t="str">
        <f t="shared" si="21"/>
        <v>bonne note</v>
      </c>
    </row>
    <row r="656" spans="1:8" x14ac:dyDescent="0.2">
      <c r="A656" s="4" t="s">
        <v>8</v>
      </c>
      <c r="B656" s="5" t="s">
        <v>13</v>
      </c>
      <c r="C656" s="5" t="s">
        <v>9</v>
      </c>
      <c r="D656" s="5">
        <v>19</v>
      </c>
      <c r="E656" s="6">
        <v>1</v>
      </c>
      <c r="F656" s="14">
        <f t="shared" si="20"/>
        <v>19</v>
      </c>
      <c r="G656">
        <f>SUM(F656,-Analyse!$B$4)</f>
        <v>18</v>
      </c>
      <c r="H656" t="str">
        <f t="shared" si="21"/>
        <v>bonne note</v>
      </c>
    </row>
    <row r="657" spans="1:8" x14ac:dyDescent="0.2">
      <c r="A657" s="4" t="s">
        <v>8</v>
      </c>
      <c r="B657" s="5" t="s">
        <v>13</v>
      </c>
      <c r="C657" s="5" t="s">
        <v>9</v>
      </c>
      <c r="D657" s="5">
        <v>19</v>
      </c>
      <c r="E657" s="6">
        <v>1</v>
      </c>
      <c r="F657" s="14">
        <f t="shared" si="20"/>
        <v>19</v>
      </c>
      <c r="G657">
        <f>SUM(F657,-Analyse!$B$4)</f>
        <v>18</v>
      </c>
      <c r="H657" t="str">
        <f t="shared" si="21"/>
        <v>bonne note</v>
      </c>
    </row>
    <row r="658" spans="1:8" x14ac:dyDescent="0.2">
      <c r="A658" s="4" t="s">
        <v>8</v>
      </c>
      <c r="B658" s="5" t="s">
        <v>13</v>
      </c>
      <c r="C658" s="5" t="s">
        <v>9</v>
      </c>
      <c r="D658" s="5">
        <v>19</v>
      </c>
      <c r="E658" s="6">
        <v>1</v>
      </c>
      <c r="F658" s="14">
        <f t="shared" si="20"/>
        <v>19</v>
      </c>
      <c r="G658">
        <f>SUM(F658,-Analyse!$B$4)</f>
        <v>18</v>
      </c>
      <c r="H658" t="str">
        <f t="shared" si="21"/>
        <v>bonne note</v>
      </c>
    </row>
    <row r="659" spans="1:8" x14ac:dyDescent="0.2">
      <c r="A659" s="4" t="s">
        <v>8</v>
      </c>
      <c r="B659" s="5" t="s">
        <v>13</v>
      </c>
      <c r="C659" s="5" t="s">
        <v>9</v>
      </c>
      <c r="D659" s="5">
        <v>19</v>
      </c>
      <c r="E659" s="6">
        <v>1</v>
      </c>
      <c r="F659" s="14">
        <f t="shared" si="20"/>
        <v>19</v>
      </c>
      <c r="G659">
        <f>SUM(F659,-Analyse!$B$4)</f>
        <v>18</v>
      </c>
      <c r="H659" t="str">
        <f t="shared" si="21"/>
        <v>bonne note</v>
      </c>
    </row>
    <row r="660" spans="1:8" x14ac:dyDescent="0.2">
      <c r="A660" s="4" t="s">
        <v>8</v>
      </c>
      <c r="B660" s="5" t="s">
        <v>13</v>
      </c>
      <c r="C660" s="5" t="s">
        <v>9</v>
      </c>
      <c r="D660" s="5">
        <v>19</v>
      </c>
      <c r="E660" s="6">
        <v>1</v>
      </c>
      <c r="F660" s="14">
        <f t="shared" si="20"/>
        <v>19</v>
      </c>
      <c r="G660">
        <f>SUM(F660,-Analyse!$B$4)</f>
        <v>18</v>
      </c>
      <c r="H660" t="str">
        <f t="shared" si="21"/>
        <v>bonne note</v>
      </c>
    </row>
    <row r="661" spans="1:8" x14ac:dyDescent="0.2">
      <c r="A661" s="19" t="s">
        <v>8</v>
      </c>
      <c r="B661" s="20" t="s">
        <v>13</v>
      </c>
      <c r="C661" s="20" t="s">
        <v>9</v>
      </c>
      <c r="D661" s="20">
        <v>19</v>
      </c>
      <c r="E661" s="21">
        <v>1</v>
      </c>
      <c r="F661" s="14">
        <f t="shared" si="20"/>
        <v>19</v>
      </c>
      <c r="G661">
        <f>SUM(F661,-Analyse!$B$4)</f>
        <v>18</v>
      </c>
      <c r="H661" t="str">
        <f t="shared" si="21"/>
        <v>bonne note</v>
      </c>
    </row>
    <row r="662" spans="1:8" x14ac:dyDescent="0.2">
      <c r="A662" s="4" t="s">
        <v>8</v>
      </c>
      <c r="B662" s="5" t="s">
        <v>13</v>
      </c>
      <c r="C662" s="5" t="s">
        <v>9</v>
      </c>
      <c r="D662" s="5">
        <v>19</v>
      </c>
      <c r="E662" s="6">
        <v>1</v>
      </c>
      <c r="F662" s="14">
        <f t="shared" si="20"/>
        <v>19</v>
      </c>
      <c r="G662">
        <f>SUM(F662,-Analyse!$B$4)</f>
        <v>18</v>
      </c>
      <c r="H662" t="str">
        <f t="shared" si="21"/>
        <v>bonne note</v>
      </c>
    </row>
    <row r="663" spans="1:8" x14ac:dyDescent="0.2">
      <c r="A663" s="4" t="s">
        <v>8</v>
      </c>
      <c r="B663" s="5" t="s">
        <v>13</v>
      </c>
      <c r="C663" s="5" t="s">
        <v>9</v>
      </c>
      <c r="D663" s="5">
        <v>19</v>
      </c>
      <c r="E663" s="6">
        <v>1</v>
      </c>
      <c r="F663" s="14">
        <f t="shared" si="20"/>
        <v>19</v>
      </c>
      <c r="G663">
        <f>SUM(F663,-Analyse!$B$4)</f>
        <v>18</v>
      </c>
      <c r="H663" t="str">
        <f t="shared" si="21"/>
        <v>bonne note</v>
      </c>
    </row>
    <row r="664" spans="1:8" x14ac:dyDescent="0.2">
      <c r="A664" s="4" t="s">
        <v>8</v>
      </c>
      <c r="B664" s="5" t="s">
        <v>13</v>
      </c>
      <c r="C664" s="5" t="s">
        <v>9</v>
      </c>
      <c r="D664" s="5">
        <v>19</v>
      </c>
      <c r="E664" s="6">
        <v>1</v>
      </c>
      <c r="F664" s="14">
        <f t="shared" si="20"/>
        <v>19</v>
      </c>
      <c r="G664">
        <f>SUM(F664,-Analyse!$B$4)</f>
        <v>18</v>
      </c>
      <c r="H664" t="str">
        <f t="shared" si="21"/>
        <v>bonne note</v>
      </c>
    </row>
    <row r="665" spans="1:8" x14ac:dyDescent="0.2">
      <c r="A665" s="4" t="s">
        <v>8</v>
      </c>
      <c r="B665" s="5" t="s">
        <v>13</v>
      </c>
      <c r="C665" s="5" t="s">
        <v>9</v>
      </c>
      <c r="D665" s="5">
        <v>19</v>
      </c>
      <c r="E665" s="6">
        <v>1</v>
      </c>
      <c r="F665" s="14">
        <f t="shared" si="20"/>
        <v>19</v>
      </c>
      <c r="G665">
        <f>SUM(F665,-Analyse!$B$4)</f>
        <v>18</v>
      </c>
      <c r="H665" t="str">
        <f t="shared" si="21"/>
        <v>bonne note</v>
      </c>
    </row>
    <row r="666" spans="1:8" x14ac:dyDescent="0.2">
      <c r="A666" s="4" t="s">
        <v>8</v>
      </c>
      <c r="B666" s="5" t="s">
        <v>13</v>
      </c>
      <c r="C666" s="5" t="s">
        <v>9</v>
      </c>
      <c r="D666" s="5">
        <v>19</v>
      </c>
      <c r="E666" s="6">
        <v>1</v>
      </c>
      <c r="F666" s="14">
        <f t="shared" si="20"/>
        <v>19</v>
      </c>
      <c r="G666">
        <f>SUM(F666,-Analyse!$B$4)</f>
        <v>18</v>
      </c>
      <c r="H666" t="str">
        <f t="shared" si="21"/>
        <v>bonne note</v>
      </c>
    </row>
    <row r="667" spans="1:8" x14ac:dyDescent="0.2">
      <c r="A667" s="4" t="s">
        <v>8</v>
      </c>
      <c r="B667" s="5" t="s">
        <v>13</v>
      </c>
      <c r="C667" s="5" t="s">
        <v>9</v>
      </c>
      <c r="D667" s="5">
        <v>19</v>
      </c>
      <c r="E667" s="6">
        <v>1</v>
      </c>
      <c r="F667" s="14">
        <f t="shared" si="20"/>
        <v>19</v>
      </c>
      <c r="G667">
        <f>SUM(F667,-Analyse!$B$4)</f>
        <v>18</v>
      </c>
      <c r="H667" t="str">
        <f t="shared" si="21"/>
        <v>bonne note</v>
      </c>
    </row>
    <row r="668" spans="1:8" x14ac:dyDescent="0.2">
      <c r="A668" s="4" t="s">
        <v>8</v>
      </c>
      <c r="B668" s="5" t="s">
        <v>13</v>
      </c>
      <c r="C668" s="5" t="s">
        <v>9</v>
      </c>
      <c r="D668" s="5">
        <v>19</v>
      </c>
      <c r="E668" s="6">
        <v>1</v>
      </c>
      <c r="F668" s="14">
        <f t="shared" si="20"/>
        <v>19</v>
      </c>
      <c r="G668">
        <f>SUM(F668,-Analyse!$B$4)</f>
        <v>18</v>
      </c>
      <c r="H668" t="str">
        <f t="shared" si="21"/>
        <v>bonne note</v>
      </c>
    </row>
    <row r="669" spans="1:8" x14ac:dyDescent="0.2">
      <c r="A669" s="4" t="s">
        <v>8</v>
      </c>
      <c r="B669" s="5" t="s">
        <v>13</v>
      </c>
      <c r="C669" s="5" t="s">
        <v>9</v>
      </c>
      <c r="D669" s="5">
        <v>19</v>
      </c>
      <c r="E669" s="6">
        <v>1</v>
      </c>
      <c r="F669" s="14">
        <f t="shared" si="20"/>
        <v>19</v>
      </c>
      <c r="G669">
        <f>SUM(F669,-Analyse!$B$4)</f>
        <v>18</v>
      </c>
      <c r="H669" t="str">
        <f t="shared" si="21"/>
        <v>bonne note</v>
      </c>
    </row>
    <row r="670" spans="1:8" x14ac:dyDescent="0.2">
      <c r="A670" s="4" t="s">
        <v>8</v>
      </c>
      <c r="B670" s="5" t="s">
        <v>13</v>
      </c>
      <c r="C670" s="5" t="s">
        <v>9</v>
      </c>
      <c r="D670" s="5">
        <v>19</v>
      </c>
      <c r="E670" s="6">
        <v>1</v>
      </c>
      <c r="F670" s="14">
        <f t="shared" si="20"/>
        <v>19</v>
      </c>
      <c r="G670">
        <f>SUM(F670,-Analyse!$B$4)</f>
        <v>18</v>
      </c>
      <c r="H670" t="str">
        <f t="shared" si="21"/>
        <v>bonne note</v>
      </c>
    </row>
    <row r="671" spans="1:8" x14ac:dyDescent="0.2">
      <c r="A671" s="4" t="s">
        <v>8</v>
      </c>
      <c r="B671" s="5" t="s">
        <v>13</v>
      </c>
      <c r="C671" s="5" t="s">
        <v>9</v>
      </c>
      <c r="D671" s="5">
        <v>19</v>
      </c>
      <c r="E671" s="6">
        <v>1</v>
      </c>
      <c r="F671" s="14">
        <f t="shared" si="20"/>
        <v>19</v>
      </c>
      <c r="G671">
        <f>SUM(F671,-Analyse!$B$4)</f>
        <v>18</v>
      </c>
      <c r="H671" t="str">
        <f t="shared" si="21"/>
        <v>bonne note</v>
      </c>
    </row>
    <row r="672" spans="1:8" x14ac:dyDescent="0.2">
      <c r="A672" s="4" t="s">
        <v>8</v>
      </c>
      <c r="B672" s="5" t="s">
        <v>13</v>
      </c>
      <c r="C672" s="5" t="s">
        <v>9</v>
      </c>
      <c r="D672" s="5">
        <v>19</v>
      </c>
      <c r="E672" s="6">
        <v>1</v>
      </c>
      <c r="F672" s="14">
        <f t="shared" si="20"/>
        <v>19</v>
      </c>
      <c r="G672">
        <f>SUM(F672,-Analyse!$B$4)</f>
        <v>18</v>
      </c>
      <c r="H672" t="str">
        <f t="shared" si="21"/>
        <v>bonne note</v>
      </c>
    </row>
    <row r="673" spans="1:8" x14ac:dyDescent="0.2">
      <c r="A673" s="4" t="s">
        <v>8</v>
      </c>
      <c r="B673" s="5" t="s">
        <v>13</v>
      </c>
      <c r="C673" s="5" t="s">
        <v>9</v>
      </c>
      <c r="D673" s="5">
        <v>19</v>
      </c>
      <c r="E673" s="6">
        <v>1</v>
      </c>
      <c r="F673" s="14">
        <f t="shared" si="20"/>
        <v>19</v>
      </c>
      <c r="G673">
        <f>SUM(F673,-Analyse!$B$4)</f>
        <v>18</v>
      </c>
      <c r="H673" t="str">
        <f t="shared" si="21"/>
        <v>bonne note</v>
      </c>
    </row>
    <row r="674" spans="1:8" x14ac:dyDescent="0.2">
      <c r="A674" s="4" t="s">
        <v>8</v>
      </c>
      <c r="B674" s="5" t="s">
        <v>13</v>
      </c>
      <c r="C674" s="5" t="s">
        <v>9</v>
      </c>
      <c r="D674" s="5">
        <v>19</v>
      </c>
      <c r="E674" s="6">
        <v>1</v>
      </c>
      <c r="F674" s="14">
        <f t="shared" si="20"/>
        <v>19</v>
      </c>
      <c r="G674">
        <f>SUM(F674,-Analyse!$B$4)</f>
        <v>18</v>
      </c>
      <c r="H674" t="str">
        <f t="shared" si="21"/>
        <v>bonne note</v>
      </c>
    </row>
    <row r="675" spans="1:8" x14ac:dyDescent="0.2">
      <c r="A675" s="4" t="s">
        <v>8</v>
      </c>
      <c r="B675" s="5" t="s">
        <v>13</v>
      </c>
      <c r="C675" s="5" t="s">
        <v>9</v>
      </c>
      <c r="D675" s="5">
        <v>19</v>
      </c>
      <c r="E675" s="6">
        <v>1</v>
      </c>
      <c r="F675" s="14">
        <f t="shared" si="20"/>
        <v>19</v>
      </c>
      <c r="G675">
        <f>SUM(F675,-Analyse!$B$4)</f>
        <v>18</v>
      </c>
      <c r="H675" t="str">
        <f t="shared" si="21"/>
        <v>bonne note</v>
      </c>
    </row>
    <row r="676" spans="1:8" x14ac:dyDescent="0.2">
      <c r="A676" s="4" t="s">
        <v>8</v>
      </c>
      <c r="B676" s="5" t="s">
        <v>13</v>
      </c>
      <c r="C676" s="5" t="s">
        <v>9</v>
      </c>
      <c r="D676" s="5">
        <v>19</v>
      </c>
      <c r="E676" s="6">
        <v>1</v>
      </c>
      <c r="F676" s="14">
        <f t="shared" si="20"/>
        <v>19</v>
      </c>
      <c r="G676">
        <f>SUM(F676,-Analyse!$B$4)</f>
        <v>18</v>
      </c>
      <c r="H676" t="str">
        <f t="shared" si="21"/>
        <v>bonne note</v>
      </c>
    </row>
    <row r="677" spans="1:8" x14ac:dyDescent="0.2">
      <c r="A677" s="4" t="s">
        <v>8</v>
      </c>
      <c r="B677" s="5" t="s">
        <v>13</v>
      </c>
      <c r="C677" s="5" t="s">
        <v>9</v>
      </c>
      <c r="D677" s="5">
        <v>19</v>
      </c>
      <c r="E677" s="6">
        <v>1</v>
      </c>
      <c r="F677" s="14">
        <f t="shared" si="20"/>
        <v>19</v>
      </c>
      <c r="G677">
        <f>SUM(F677,-Analyse!$B$4)</f>
        <v>18</v>
      </c>
      <c r="H677" t="str">
        <f t="shared" si="21"/>
        <v>bonne note</v>
      </c>
    </row>
    <row r="678" spans="1:8" x14ac:dyDescent="0.2">
      <c r="A678" s="4" t="s">
        <v>8</v>
      </c>
      <c r="B678" s="5" t="s">
        <v>13</v>
      </c>
      <c r="C678" s="5" t="s">
        <v>9</v>
      </c>
      <c r="D678" s="5">
        <v>19</v>
      </c>
      <c r="E678" s="6">
        <v>1</v>
      </c>
      <c r="F678" s="14">
        <f t="shared" si="20"/>
        <v>19</v>
      </c>
      <c r="G678">
        <f>SUM(F678,-Analyse!$B$4)</f>
        <v>18</v>
      </c>
      <c r="H678" t="str">
        <f t="shared" si="21"/>
        <v>bonne note</v>
      </c>
    </row>
    <row r="679" spans="1:8" x14ac:dyDescent="0.2">
      <c r="A679" s="4" t="s">
        <v>8</v>
      </c>
      <c r="B679" s="5" t="s">
        <v>13</v>
      </c>
      <c r="C679" s="5" t="s">
        <v>9</v>
      </c>
      <c r="D679" s="5">
        <v>19</v>
      </c>
      <c r="E679" s="6">
        <v>1</v>
      </c>
      <c r="F679" s="14">
        <f t="shared" si="20"/>
        <v>19</v>
      </c>
      <c r="G679">
        <f>SUM(F679,-Analyse!$B$4)</f>
        <v>18</v>
      </c>
      <c r="H679" t="str">
        <f t="shared" si="21"/>
        <v>bonne note</v>
      </c>
    </row>
    <row r="680" spans="1:8" x14ac:dyDescent="0.2">
      <c r="A680" s="4" t="s">
        <v>8</v>
      </c>
      <c r="B680" s="5" t="s">
        <v>13</v>
      </c>
      <c r="C680" s="5" t="s">
        <v>9</v>
      </c>
      <c r="D680" s="5">
        <v>19</v>
      </c>
      <c r="E680" s="6">
        <v>1</v>
      </c>
      <c r="F680" s="14">
        <f t="shared" si="20"/>
        <v>19</v>
      </c>
      <c r="G680">
        <f>SUM(F680,-Analyse!$B$4)</f>
        <v>18</v>
      </c>
      <c r="H680" t="str">
        <f t="shared" si="21"/>
        <v>bonne note</v>
      </c>
    </row>
    <row r="681" spans="1:8" x14ac:dyDescent="0.2">
      <c r="A681" s="4" t="s">
        <v>8</v>
      </c>
      <c r="B681" s="5" t="s">
        <v>13</v>
      </c>
      <c r="C681" s="5" t="s">
        <v>9</v>
      </c>
      <c r="D681" s="5">
        <v>19</v>
      </c>
      <c r="E681" s="6">
        <v>1</v>
      </c>
      <c r="F681" s="14">
        <f t="shared" si="20"/>
        <v>19</v>
      </c>
      <c r="G681">
        <f>SUM(F681,-Analyse!$B$4)</f>
        <v>18</v>
      </c>
      <c r="H681" t="str">
        <f t="shared" si="21"/>
        <v>bonne note</v>
      </c>
    </row>
    <row r="682" spans="1:8" x14ac:dyDescent="0.2">
      <c r="A682" s="4" t="s">
        <v>8</v>
      </c>
      <c r="B682" s="5" t="s">
        <v>13</v>
      </c>
      <c r="C682" s="5" t="s">
        <v>9</v>
      </c>
      <c r="D682" s="5">
        <v>19</v>
      </c>
      <c r="E682" s="6">
        <v>1</v>
      </c>
      <c r="F682" s="14">
        <f t="shared" si="20"/>
        <v>19</v>
      </c>
      <c r="G682">
        <f>SUM(F682,-Analyse!$B$4)</f>
        <v>18</v>
      </c>
      <c r="H682" t="str">
        <f t="shared" si="21"/>
        <v>bonne note</v>
      </c>
    </row>
    <row r="683" spans="1:8" x14ac:dyDescent="0.2">
      <c r="A683" s="4" t="s">
        <v>8</v>
      </c>
      <c r="B683" s="5" t="s">
        <v>13</v>
      </c>
      <c r="C683" s="5" t="s">
        <v>9</v>
      </c>
      <c r="D683" s="5">
        <v>19</v>
      </c>
      <c r="E683" s="6">
        <v>1</v>
      </c>
      <c r="F683" s="14">
        <f t="shared" si="20"/>
        <v>19</v>
      </c>
      <c r="G683">
        <f>SUM(F683,-Analyse!$B$4)</f>
        <v>18</v>
      </c>
      <c r="H683" t="str">
        <f t="shared" si="21"/>
        <v>bonne note</v>
      </c>
    </row>
    <row r="684" spans="1:8" x14ac:dyDescent="0.2">
      <c r="A684" s="4" t="s">
        <v>8</v>
      </c>
      <c r="B684" s="5" t="s">
        <v>13</v>
      </c>
      <c r="C684" s="5" t="s">
        <v>9</v>
      </c>
      <c r="D684" s="5">
        <v>19</v>
      </c>
      <c r="E684" s="6">
        <v>1</v>
      </c>
      <c r="F684" s="14">
        <f t="shared" si="20"/>
        <v>19</v>
      </c>
      <c r="G684">
        <f>SUM(F684,-Analyse!$B$4)</f>
        <v>18</v>
      </c>
      <c r="H684" t="str">
        <f t="shared" si="21"/>
        <v>bonne note</v>
      </c>
    </row>
    <row r="685" spans="1:8" x14ac:dyDescent="0.2">
      <c r="A685" s="4" t="s">
        <v>8</v>
      </c>
      <c r="B685" s="5" t="s">
        <v>13</v>
      </c>
      <c r="C685" s="5" t="s">
        <v>9</v>
      </c>
      <c r="D685" s="5">
        <v>19</v>
      </c>
      <c r="E685" s="6">
        <v>1</v>
      </c>
      <c r="F685" s="14">
        <f t="shared" si="20"/>
        <v>19</v>
      </c>
      <c r="G685">
        <f>SUM(F685,-Analyse!$B$4)</f>
        <v>18</v>
      </c>
      <c r="H685" t="str">
        <f t="shared" si="21"/>
        <v>bonne note</v>
      </c>
    </row>
    <row r="686" spans="1:8" x14ac:dyDescent="0.2">
      <c r="A686" s="4" t="s">
        <v>8</v>
      </c>
      <c r="B686" s="5" t="s">
        <v>13</v>
      </c>
      <c r="C686" s="5" t="s">
        <v>9</v>
      </c>
      <c r="D686" s="5">
        <v>19</v>
      </c>
      <c r="E686" s="6">
        <v>1</v>
      </c>
      <c r="F686" s="14">
        <f t="shared" si="20"/>
        <v>19</v>
      </c>
      <c r="G686">
        <f>SUM(F686,-Analyse!$B$4)</f>
        <v>18</v>
      </c>
      <c r="H686" t="str">
        <f t="shared" si="21"/>
        <v>bonne note</v>
      </c>
    </row>
    <row r="687" spans="1:8" x14ac:dyDescent="0.2">
      <c r="A687" s="4" t="s">
        <v>8</v>
      </c>
      <c r="B687" s="5" t="s">
        <v>13</v>
      </c>
      <c r="C687" s="5" t="s">
        <v>9</v>
      </c>
      <c r="D687" s="5">
        <v>19</v>
      </c>
      <c r="E687" s="6">
        <v>1</v>
      </c>
      <c r="F687" s="14">
        <f t="shared" si="20"/>
        <v>19</v>
      </c>
      <c r="G687">
        <f>SUM(F687,-Analyse!$B$4)</f>
        <v>18</v>
      </c>
      <c r="H687" t="str">
        <f t="shared" si="21"/>
        <v>bonne note</v>
      </c>
    </row>
    <row r="688" spans="1:8" x14ac:dyDescent="0.2">
      <c r="A688" s="4" t="s">
        <v>8</v>
      </c>
      <c r="B688" s="5" t="s">
        <v>13</v>
      </c>
      <c r="C688" s="5" t="s">
        <v>9</v>
      </c>
      <c r="D688" s="5">
        <v>19</v>
      </c>
      <c r="E688" s="6">
        <v>1</v>
      </c>
      <c r="F688" s="14">
        <f t="shared" si="20"/>
        <v>19</v>
      </c>
      <c r="G688">
        <f>SUM(F688,-Analyse!$B$4)</f>
        <v>18</v>
      </c>
      <c r="H688" t="str">
        <f t="shared" si="21"/>
        <v>bonne note</v>
      </c>
    </row>
    <row r="689" spans="1:8" x14ac:dyDescent="0.2">
      <c r="A689" s="4" t="s">
        <v>8</v>
      </c>
      <c r="B689" s="5" t="s">
        <v>13</v>
      </c>
      <c r="C689" s="5" t="s">
        <v>9</v>
      </c>
      <c r="D689" s="5">
        <v>19</v>
      </c>
      <c r="E689" s="6">
        <v>1</v>
      </c>
      <c r="F689" s="14">
        <f t="shared" si="20"/>
        <v>19</v>
      </c>
      <c r="G689">
        <f>SUM(F689,-Analyse!$B$4)</f>
        <v>18</v>
      </c>
      <c r="H689" t="str">
        <f t="shared" si="21"/>
        <v>bonne note</v>
      </c>
    </row>
    <row r="690" spans="1:8" x14ac:dyDescent="0.2">
      <c r="A690" s="4" t="s">
        <v>8</v>
      </c>
      <c r="B690" s="5" t="s">
        <v>13</v>
      </c>
      <c r="C690" s="5" t="s">
        <v>9</v>
      </c>
      <c r="D690" s="5">
        <v>19</v>
      </c>
      <c r="E690" s="6">
        <v>1</v>
      </c>
      <c r="F690" s="14">
        <f t="shared" si="20"/>
        <v>19</v>
      </c>
      <c r="G690">
        <f>SUM(F690,-Analyse!$B$4)</f>
        <v>18</v>
      </c>
      <c r="H690" t="str">
        <f t="shared" si="21"/>
        <v>bonne note</v>
      </c>
    </row>
    <row r="691" spans="1:8" x14ac:dyDescent="0.2">
      <c r="A691" s="19" t="s">
        <v>8</v>
      </c>
      <c r="B691" s="20" t="s">
        <v>13</v>
      </c>
      <c r="C691" s="20" t="s">
        <v>9</v>
      </c>
      <c r="D691" s="20">
        <v>19</v>
      </c>
      <c r="E691" s="21">
        <v>1</v>
      </c>
      <c r="F691" s="14">
        <f t="shared" si="20"/>
        <v>19</v>
      </c>
      <c r="G691">
        <f>SUM(F691,-Analyse!$B$4)</f>
        <v>18</v>
      </c>
      <c r="H691" t="str">
        <f t="shared" si="21"/>
        <v>bonne note</v>
      </c>
    </row>
    <row r="692" spans="1:8" x14ac:dyDescent="0.2">
      <c r="A692" s="4" t="s">
        <v>8</v>
      </c>
      <c r="B692" s="5" t="s">
        <v>13</v>
      </c>
      <c r="C692" s="5" t="s">
        <v>9</v>
      </c>
      <c r="D692" s="5">
        <v>19</v>
      </c>
      <c r="E692" s="6">
        <v>1</v>
      </c>
      <c r="F692" s="14">
        <f t="shared" si="20"/>
        <v>19</v>
      </c>
      <c r="G692">
        <f>SUM(F692,-Analyse!$B$4)</f>
        <v>18</v>
      </c>
      <c r="H692" t="str">
        <f t="shared" si="21"/>
        <v>bonne note</v>
      </c>
    </row>
    <row r="693" spans="1:8" x14ac:dyDescent="0.2">
      <c r="A693" s="4" t="s">
        <v>8</v>
      </c>
      <c r="B693" s="5" t="s">
        <v>13</v>
      </c>
      <c r="C693" s="5" t="s">
        <v>9</v>
      </c>
      <c r="D693" s="5">
        <v>19</v>
      </c>
      <c r="E693" s="6">
        <v>1</v>
      </c>
      <c r="F693" s="14">
        <f t="shared" si="20"/>
        <v>19</v>
      </c>
      <c r="G693">
        <f>SUM(F693,-Analyse!$B$4)</f>
        <v>18</v>
      </c>
      <c r="H693" t="str">
        <f t="shared" si="21"/>
        <v>bonne note</v>
      </c>
    </row>
    <row r="694" spans="1:8" x14ac:dyDescent="0.2">
      <c r="A694" s="4" t="s">
        <v>8</v>
      </c>
      <c r="B694" s="5" t="s">
        <v>13</v>
      </c>
      <c r="C694" s="5" t="s">
        <v>9</v>
      </c>
      <c r="D694" s="5">
        <v>19</v>
      </c>
      <c r="E694" s="6">
        <v>1</v>
      </c>
      <c r="F694" s="14">
        <f t="shared" si="20"/>
        <v>19</v>
      </c>
      <c r="G694">
        <f>SUM(F694,-Analyse!$B$4)</f>
        <v>18</v>
      </c>
      <c r="H694" t="str">
        <f t="shared" si="21"/>
        <v>bonne note</v>
      </c>
    </row>
    <row r="695" spans="1:8" x14ac:dyDescent="0.2">
      <c r="A695" s="4" t="s">
        <v>8</v>
      </c>
      <c r="B695" s="5" t="s">
        <v>13</v>
      </c>
      <c r="C695" s="5" t="s">
        <v>9</v>
      </c>
      <c r="D695" s="5">
        <v>19</v>
      </c>
      <c r="E695" s="6">
        <v>1</v>
      </c>
      <c r="F695" s="14">
        <f t="shared" si="20"/>
        <v>19</v>
      </c>
      <c r="G695">
        <f>SUM(F695,-Analyse!$B$4)</f>
        <v>18</v>
      </c>
      <c r="H695" t="str">
        <f t="shared" si="21"/>
        <v>bonne note</v>
      </c>
    </row>
    <row r="696" spans="1:8" x14ac:dyDescent="0.2">
      <c r="A696" s="4" t="s">
        <v>8</v>
      </c>
      <c r="B696" s="5" t="s">
        <v>13</v>
      </c>
      <c r="C696" s="5" t="s">
        <v>9</v>
      </c>
      <c r="D696" s="5">
        <v>19</v>
      </c>
      <c r="E696" s="6">
        <v>1</v>
      </c>
      <c r="F696" s="14">
        <f t="shared" si="20"/>
        <v>19</v>
      </c>
      <c r="G696">
        <f>SUM(F696,-Analyse!$B$4)</f>
        <v>18</v>
      </c>
      <c r="H696" t="str">
        <f t="shared" si="21"/>
        <v>bonne note</v>
      </c>
    </row>
    <row r="697" spans="1:8" x14ac:dyDescent="0.2">
      <c r="A697" s="4" t="s">
        <v>8</v>
      </c>
      <c r="B697" s="5" t="s">
        <v>13</v>
      </c>
      <c r="C697" s="5" t="s">
        <v>9</v>
      </c>
      <c r="D697" s="5">
        <v>19</v>
      </c>
      <c r="E697" s="6">
        <v>1</v>
      </c>
      <c r="F697" s="14">
        <f t="shared" si="20"/>
        <v>19</v>
      </c>
      <c r="G697">
        <f>SUM(F697,-Analyse!$B$4)</f>
        <v>18</v>
      </c>
      <c r="H697" t="str">
        <f t="shared" si="21"/>
        <v>bonne note</v>
      </c>
    </row>
    <row r="698" spans="1:8" x14ac:dyDescent="0.2">
      <c r="A698" s="7" t="s">
        <v>11</v>
      </c>
      <c r="B698" s="8" t="s">
        <v>12</v>
      </c>
      <c r="C698" s="8" t="s">
        <v>10</v>
      </c>
      <c r="D698" s="8">
        <v>20</v>
      </c>
      <c r="E698" s="9">
        <v>2</v>
      </c>
      <c r="F698" s="14">
        <f t="shared" si="20"/>
        <v>40</v>
      </c>
      <c r="G698">
        <f>SUM(F698,-Analyse!$B$4)</f>
        <v>39</v>
      </c>
      <c r="H698" t="str">
        <f t="shared" si="21"/>
        <v>bonne note</v>
      </c>
    </row>
    <row r="699" spans="1:8" x14ac:dyDescent="0.2">
      <c r="A699" s="7" t="s">
        <v>11</v>
      </c>
      <c r="B699" s="8" t="s">
        <v>12</v>
      </c>
      <c r="C699" s="8" t="s">
        <v>10</v>
      </c>
      <c r="D699" s="8">
        <v>20</v>
      </c>
      <c r="E699" s="9">
        <v>2</v>
      </c>
      <c r="F699" s="14">
        <f t="shared" si="20"/>
        <v>40</v>
      </c>
      <c r="G699">
        <f>SUM(F699,-Analyse!$B$4)</f>
        <v>39</v>
      </c>
      <c r="H699" t="str">
        <f t="shared" si="21"/>
        <v>bonne note</v>
      </c>
    </row>
    <row r="700" spans="1:8" x14ac:dyDescent="0.2">
      <c r="A700" s="7" t="s">
        <v>11</v>
      </c>
      <c r="B700" s="8" t="s">
        <v>12</v>
      </c>
      <c r="C700" s="8" t="s">
        <v>10</v>
      </c>
      <c r="D700" s="8">
        <v>20</v>
      </c>
      <c r="E700" s="9">
        <v>2</v>
      </c>
      <c r="F700" s="14">
        <f t="shared" si="20"/>
        <v>40</v>
      </c>
      <c r="G700">
        <f>SUM(F700,-Analyse!$B$4)</f>
        <v>39</v>
      </c>
      <c r="H700" t="str">
        <f t="shared" si="21"/>
        <v>bonne note</v>
      </c>
    </row>
    <row r="701" spans="1:8" x14ac:dyDescent="0.2">
      <c r="A701" s="7" t="s">
        <v>11</v>
      </c>
      <c r="B701" s="8" t="s">
        <v>12</v>
      </c>
      <c r="C701" s="8" t="s">
        <v>10</v>
      </c>
      <c r="D701" s="8">
        <v>20</v>
      </c>
      <c r="E701" s="9">
        <v>2</v>
      </c>
      <c r="F701" s="14">
        <f t="shared" si="20"/>
        <v>40</v>
      </c>
      <c r="G701">
        <f>SUM(F701,-Analyse!$B$4)</f>
        <v>39</v>
      </c>
      <c r="H701" t="str">
        <f t="shared" si="21"/>
        <v>bonne note</v>
      </c>
    </row>
    <row r="702" spans="1:8" x14ac:dyDescent="0.2">
      <c r="A702" s="7" t="s">
        <v>11</v>
      </c>
      <c r="B702" s="8" t="s">
        <v>12</v>
      </c>
      <c r="C702" s="8" t="s">
        <v>10</v>
      </c>
      <c r="D702" s="8">
        <v>20</v>
      </c>
      <c r="E702" s="9">
        <v>2</v>
      </c>
      <c r="F702" s="14">
        <f t="shared" si="20"/>
        <v>40</v>
      </c>
      <c r="G702">
        <f>SUM(F702,-Analyse!$B$4)</f>
        <v>39</v>
      </c>
      <c r="H702" t="str">
        <f t="shared" si="21"/>
        <v>bonne note</v>
      </c>
    </row>
    <row r="703" spans="1:8" x14ac:dyDescent="0.2">
      <c r="A703" s="7" t="s">
        <v>11</v>
      </c>
      <c r="B703" s="8" t="s">
        <v>12</v>
      </c>
      <c r="C703" s="8" t="s">
        <v>10</v>
      </c>
      <c r="D703" s="8">
        <v>20</v>
      </c>
      <c r="E703" s="9">
        <v>2</v>
      </c>
      <c r="F703" s="14">
        <f t="shared" si="20"/>
        <v>40</v>
      </c>
      <c r="G703">
        <f>SUM(F703,-Analyse!$B$4)</f>
        <v>39</v>
      </c>
      <c r="H703" t="str">
        <f t="shared" si="21"/>
        <v>bonne note</v>
      </c>
    </row>
    <row r="704" spans="1:8" x14ac:dyDescent="0.2">
      <c r="A704" s="7" t="s">
        <v>11</v>
      </c>
      <c r="B704" s="8" t="s">
        <v>12</v>
      </c>
      <c r="C704" s="8" t="s">
        <v>10</v>
      </c>
      <c r="D704" s="8">
        <v>20</v>
      </c>
      <c r="E704" s="9">
        <v>2</v>
      </c>
      <c r="F704" s="14">
        <f t="shared" si="20"/>
        <v>40</v>
      </c>
      <c r="G704">
        <f>SUM(F704,-Analyse!$B$4)</f>
        <v>39</v>
      </c>
      <c r="H704" t="str">
        <f t="shared" si="21"/>
        <v>bonne note</v>
      </c>
    </row>
    <row r="705" spans="1:8" x14ac:dyDescent="0.2">
      <c r="A705" s="7" t="s">
        <v>11</v>
      </c>
      <c r="B705" s="8" t="s">
        <v>12</v>
      </c>
      <c r="C705" s="8" t="s">
        <v>10</v>
      </c>
      <c r="D705" s="8">
        <v>20</v>
      </c>
      <c r="E705" s="9">
        <v>2</v>
      </c>
      <c r="F705" s="14">
        <f t="shared" si="20"/>
        <v>40</v>
      </c>
      <c r="G705">
        <f>SUM(F705,-Analyse!$B$4)</f>
        <v>39</v>
      </c>
      <c r="H705" t="str">
        <f t="shared" si="21"/>
        <v>bonne note</v>
      </c>
    </row>
    <row r="706" spans="1:8" x14ac:dyDescent="0.2">
      <c r="A706" s="7" t="s">
        <v>11</v>
      </c>
      <c r="B706" s="8" t="s">
        <v>12</v>
      </c>
      <c r="C706" s="8" t="s">
        <v>10</v>
      </c>
      <c r="D706" s="8">
        <v>20</v>
      </c>
      <c r="E706" s="9">
        <v>2</v>
      </c>
      <c r="F706" s="14">
        <f t="shared" si="20"/>
        <v>40</v>
      </c>
      <c r="G706">
        <f>SUM(F706,-Analyse!$B$4)</f>
        <v>39</v>
      </c>
      <c r="H706" t="str">
        <f t="shared" si="21"/>
        <v>bonne note</v>
      </c>
    </row>
    <row r="707" spans="1:8" x14ac:dyDescent="0.2">
      <c r="A707" s="7" t="s">
        <v>11</v>
      </c>
      <c r="B707" s="8" t="s">
        <v>12</v>
      </c>
      <c r="C707" s="8" t="s">
        <v>10</v>
      </c>
      <c r="D707" s="8">
        <v>20</v>
      </c>
      <c r="E707" s="9">
        <v>2</v>
      </c>
      <c r="F707" s="14">
        <f t="shared" ref="F707:F722" si="22">PRODUCT(D707,E707)</f>
        <v>40</v>
      </c>
      <c r="G707">
        <f>SUM(F707,-Analyse!$B$4)</f>
        <v>39</v>
      </c>
      <c r="H707" t="str">
        <f t="shared" ref="H707:H722" si="23">IF(D707&gt;=13,"bonne note","mauvaise note")</f>
        <v>bonne note</v>
      </c>
    </row>
    <row r="708" spans="1:8" x14ac:dyDescent="0.2">
      <c r="A708" s="7" t="s">
        <v>11</v>
      </c>
      <c r="B708" s="8" t="s">
        <v>12</v>
      </c>
      <c r="C708" s="8" t="s">
        <v>10</v>
      </c>
      <c r="D708" s="8">
        <v>20</v>
      </c>
      <c r="E708" s="9">
        <v>2</v>
      </c>
      <c r="F708" s="14">
        <f t="shared" si="22"/>
        <v>40</v>
      </c>
      <c r="G708">
        <f>SUM(F708,-Analyse!$B$4)</f>
        <v>39</v>
      </c>
      <c r="H708" t="str">
        <f t="shared" si="23"/>
        <v>bonne note</v>
      </c>
    </row>
    <row r="709" spans="1:8" x14ac:dyDescent="0.2">
      <c r="A709" s="7" t="s">
        <v>11</v>
      </c>
      <c r="B709" s="8" t="s">
        <v>12</v>
      </c>
      <c r="C709" s="8" t="s">
        <v>10</v>
      </c>
      <c r="D709" s="8">
        <v>20</v>
      </c>
      <c r="E709" s="9">
        <v>2</v>
      </c>
      <c r="F709" s="14">
        <f t="shared" si="22"/>
        <v>40</v>
      </c>
      <c r="G709">
        <f>SUM(F709,-Analyse!$B$4)</f>
        <v>39</v>
      </c>
      <c r="H709" t="str">
        <f t="shared" si="23"/>
        <v>bonne note</v>
      </c>
    </row>
    <row r="710" spans="1:8" x14ac:dyDescent="0.2">
      <c r="A710" s="7" t="s">
        <v>11</v>
      </c>
      <c r="B710" s="8" t="s">
        <v>12</v>
      </c>
      <c r="C710" s="8" t="s">
        <v>10</v>
      </c>
      <c r="D710" s="8">
        <v>20</v>
      </c>
      <c r="E710" s="9">
        <v>2</v>
      </c>
      <c r="F710" s="14">
        <f t="shared" si="22"/>
        <v>40</v>
      </c>
      <c r="G710">
        <f>SUM(F710,-Analyse!$B$4)</f>
        <v>39</v>
      </c>
      <c r="H710" t="str">
        <f t="shared" si="23"/>
        <v>bonne note</v>
      </c>
    </row>
    <row r="711" spans="1:8" x14ac:dyDescent="0.2">
      <c r="A711" s="7" t="s">
        <v>11</v>
      </c>
      <c r="B711" s="8" t="s">
        <v>12</v>
      </c>
      <c r="C711" s="8" t="s">
        <v>10</v>
      </c>
      <c r="D711" s="8">
        <v>20</v>
      </c>
      <c r="E711" s="9">
        <v>2</v>
      </c>
      <c r="F711" s="14">
        <f t="shared" si="22"/>
        <v>40</v>
      </c>
      <c r="G711">
        <f>SUM(F711,-Analyse!$B$4)</f>
        <v>39</v>
      </c>
      <c r="H711" t="str">
        <f t="shared" si="23"/>
        <v>bonne note</v>
      </c>
    </row>
    <row r="712" spans="1:8" x14ac:dyDescent="0.2">
      <c r="A712" s="7" t="s">
        <v>11</v>
      </c>
      <c r="B712" s="8" t="s">
        <v>12</v>
      </c>
      <c r="C712" s="8" t="s">
        <v>10</v>
      </c>
      <c r="D712" s="8">
        <v>20</v>
      </c>
      <c r="E712" s="9">
        <v>2</v>
      </c>
      <c r="F712" s="14">
        <f t="shared" si="22"/>
        <v>40</v>
      </c>
      <c r="G712">
        <f>SUM(F712,-Analyse!$B$4)</f>
        <v>39</v>
      </c>
      <c r="H712" t="str">
        <f t="shared" si="23"/>
        <v>bonne note</v>
      </c>
    </row>
    <row r="713" spans="1:8" x14ac:dyDescent="0.2">
      <c r="A713" s="7" t="s">
        <v>11</v>
      </c>
      <c r="B713" s="8" t="s">
        <v>12</v>
      </c>
      <c r="C713" s="8" t="s">
        <v>10</v>
      </c>
      <c r="D713" s="8">
        <v>20</v>
      </c>
      <c r="E713" s="9">
        <v>2</v>
      </c>
      <c r="F713" s="14">
        <f t="shared" si="22"/>
        <v>40</v>
      </c>
      <c r="G713">
        <f>SUM(F713,-Analyse!$B$4)</f>
        <v>39</v>
      </c>
      <c r="H713" t="str">
        <f t="shared" si="23"/>
        <v>bonne note</v>
      </c>
    </row>
    <row r="714" spans="1:8" x14ac:dyDescent="0.2">
      <c r="A714" s="7" t="s">
        <v>11</v>
      </c>
      <c r="B714" s="8" t="s">
        <v>12</v>
      </c>
      <c r="C714" s="8" t="s">
        <v>10</v>
      </c>
      <c r="D714" s="8">
        <v>20</v>
      </c>
      <c r="E714" s="9">
        <v>2</v>
      </c>
      <c r="F714" s="14">
        <f t="shared" si="22"/>
        <v>40</v>
      </c>
      <c r="G714">
        <f>SUM(F714,-Analyse!$B$4)</f>
        <v>39</v>
      </c>
      <c r="H714" t="str">
        <f t="shared" si="23"/>
        <v>bonne note</v>
      </c>
    </row>
    <row r="715" spans="1:8" x14ac:dyDescent="0.2">
      <c r="A715" s="7" t="s">
        <v>11</v>
      </c>
      <c r="B715" s="8" t="s">
        <v>12</v>
      </c>
      <c r="C715" s="8" t="s">
        <v>10</v>
      </c>
      <c r="D715" s="8">
        <v>20</v>
      </c>
      <c r="E715" s="9">
        <v>2</v>
      </c>
      <c r="F715" s="14">
        <f t="shared" si="22"/>
        <v>40</v>
      </c>
      <c r="G715">
        <f>SUM(F715,-Analyse!$B$4)</f>
        <v>39</v>
      </c>
      <c r="H715" t="str">
        <f t="shared" si="23"/>
        <v>bonne note</v>
      </c>
    </row>
    <row r="716" spans="1:8" x14ac:dyDescent="0.2">
      <c r="A716" s="7" t="s">
        <v>11</v>
      </c>
      <c r="B716" s="8" t="s">
        <v>12</v>
      </c>
      <c r="C716" s="8" t="s">
        <v>10</v>
      </c>
      <c r="D716" s="8">
        <v>20</v>
      </c>
      <c r="E716" s="9">
        <v>2</v>
      </c>
      <c r="F716" s="14">
        <f t="shared" si="22"/>
        <v>40</v>
      </c>
      <c r="G716">
        <f>SUM(F716,-Analyse!$B$4)</f>
        <v>39</v>
      </c>
      <c r="H716" t="str">
        <f t="shared" si="23"/>
        <v>bonne note</v>
      </c>
    </row>
    <row r="717" spans="1:8" x14ac:dyDescent="0.2">
      <c r="A717" s="7" t="s">
        <v>11</v>
      </c>
      <c r="B717" s="8" t="s">
        <v>12</v>
      </c>
      <c r="C717" s="8" t="s">
        <v>10</v>
      </c>
      <c r="D717" s="8">
        <v>20</v>
      </c>
      <c r="E717" s="9">
        <v>2</v>
      </c>
      <c r="F717" s="14">
        <f t="shared" si="22"/>
        <v>40</v>
      </c>
      <c r="G717">
        <f>SUM(F717,-Analyse!$B$4)</f>
        <v>39</v>
      </c>
      <c r="H717" t="str">
        <f t="shared" si="23"/>
        <v>bonne note</v>
      </c>
    </row>
    <row r="718" spans="1:8" x14ac:dyDescent="0.2">
      <c r="A718" s="7" t="s">
        <v>11</v>
      </c>
      <c r="B718" s="8" t="s">
        <v>12</v>
      </c>
      <c r="C718" s="8" t="s">
        <v>10</v>
      </c>
      <c r="D718" s="8">
        <v>20</v>
      </c>
      <c r="E718" s="9">
        <v>2</v>
      </c>
      <c r="F718" s="14">
        <f t="shared" si="22"/>
        <v>40</v>
      </c>
      <c r="G718">
        <f>SUM(F718,-Analyse!$B$4)</f>
        <v>39</v>
      </c>
      <c r="H718" t="str">
        <f t="shared" si="23"/>
        <v>bonne note</v>
      </c>
    </row>
    <row r="719" spans="1:8" x14ac:dyDescent="0.2">
      <c r="A719" s="7" t="s">
        <v>11</v>
      </c>
      <c r="B719" s="8" t="s">
        <v>12</v>
      </c>
      <c r="C719" s="8" t="s">
        <v>10</v>
      </c>
      <c r="D719" s="8">
        <v>20</v>
      </c>
      <c r="E719" s="9">
        <v>2</v>
      </c>
      <c r="F719" s="14">
        <f t="shared" si="22"/>
        <v>40</v>
      </c>
      <c r="G719">
        <f>SUM(F719,-Analyse!$B$4)</f>
        <v>39</v>
      </c>
      <c r="H719" t="str">
        <f t="shared" si="23"/>
        <v>bonne note</v>
      </c>
    </row>
    <row r="720" spans="1:8" x14ac:dyDescent="0.2">
      <c r="A720" s="7" t="s">
        <v>11</v>
      </c>
      <c r="B720" s="8" t="s">
        <v>12</v>
      </c>
      <c r="C720" s="8" t="s">
        <v>10</v>
      </c>
      <c r="D720" s="8">
        <v>20</v>
      </c>
      <c r="E720" s="9">
        <v>2</v>
      </c>
      <c r="F720" s="14">
        <f t="shared" si="22"/>
        <v>40</v>
      </c>
      <c r="G720">
        <f>SUM(F720,-Analyse!$B$4)</f>
        <v>39</v>
      </c>
      <c r="H720" t="str">
        <f t="shared" si="23"/>
        <v>bonne note</v>
      </c>
    </row>
    <row r="721" spans="1:8" x14ac:dyDescent="0.2">
      <c r="A721" s="10" t="s">
        <v>11</v>
      </c>
      <c r="B721" s="11" t="s">
        <v>12</v>
      </c>
      <c r="C721" s="11" t="s">
        <v>10</v>
      </c>
      <c r="D721" s="11">
        <v>20</v>
      </c>
      <c r="E721" s="12">
        <v>2</v>
      </c>
      <c r="F721" s="14">
        <f t="shared" si="22"/>
        <v>40</v>
      </c>
      <c r="G721">
        <f>SUM(F721,-Analyse!$B$4)</f>
        <v>39</v>
      </c>
      <c r="H721" t="str">
        <f t="shared" si="23"/>
        <v>bonne note</v>
      </c>
    </row>
    <row r="722" spans="1:8" x14ac:dyDescent="0.2">
      <c r="A722" s="15"/>
      <c r="B722" s="16"/>
      <c r="C722" s="11"/>
      <c r="D722" s="16"/>
      <c r="E722" s="17"/>
      <c r="F722" s="14"/>
    </row>
    <row r="723" spans="1:8" x14ac:dyDescent="0.2">
      <c r="A723" s="18"/>
      <c r="C723" s="11"/>
    </row>
    <row r="724" spans="1:8" x14ac:dyDescent="0.2">
      <c r="A724" s="15"/>
      <c r="C724" s="11"/>
    </row>
    <row r="725" spans="1:8" x14ac:dyDescent="0.2">
      <c r="A725" s="18"/>
      <c r="C725" s="11"/>
    </row>
  </sheetData>
  <sortState xmlns:xlrd2="http://schemas.microsoft.com/office/spreadsheetml/2017/richdata2" ref="A2:F721">
    <sortCondition ref="D2:D721"/>
  </sortState>
  <phoneticPr fontId="3" type="noConversion"/>
  <conditionalFormatting sqref="D1:D1048576">
    <cfRule type="cellIs" dxfId="1" priority="1" operator="greaterThanOrEqual">
      <formula>10</formula>
    </cfRule>
    <cfRule type="cellIs" dxfId="0" priority="2" operator="lessThan">
      <formula>10</formula>
    </cfRule>
  </conditionalFormatting>
  <dataValidations count="2">
    <dataValidation type="decimal" allowBlank="1" showInputMessage="1" showErrorMessage="1" errorTitle="Votre note doit etre" error="entre 0 et 20" promptTitle="Veuillez insérer une note" prompt="avec décimale entre 0 et 20" sqref="D1:D1048576" xr:uid="{B51E1BDB-4408-6F49-AAF9-E36D9BBD7BE1}">
      <formula1>0</formula1>
      <formula2>20</formula2>
    </dataValidation>
    <dataValidation type="list" allowBlank="1" showInputMessage="1" showErrorMessage="1" sqref="E1:E1048576" xr:uid="{49F6D292-3EAF-0C45-A611-1B90CFF084EC}">
      <formula1>"1,2,3,6,12"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EB964-DB65-5F41-A592-316800CA3476}">
  <sheetPr codeName="Feuil10">
    <tabColor rgb="FFFF0000"/>
  </sheetPr>
  <dimension ref="A1:B26"/>
  <sheetViews>
    <sheetView workbookViewId="0">
      <selection activeCell="B1" sqref="B1"/>
    </sheetView>
  </sheetViews>
  <sheetFormatPr baseColWidth="10" defaultRowHeight="16" x14ac:dyDescent="0.2"/>
  <cols>
    <col min="1" max="1" width="42.1640625" customWidth="1"/>
  </cols>
  <sheetData>
    <row r="1" spans="1:2" x14ac:dyDescent="0.2">
      <c r="A1" t="s">
        <v>19</v>
      </c>
      <c r="B1">
        <f>AVERAGE(Notes!D:D)</f>
        <v>13.233333333333333</v>
      </c>
    </row>
    <row r="2" spans="1:2" x14ac:dyDescent="0.2">
      <c r="A2" t="s">
        <v>20</v>
      </c>
      <c r="B2">
        <f>SUM(Notes!E:E)</f>
        <v>1560</v>
      </c>
    </row>
    <row r="3" spans="1:2" x14ac:dyDescent="0.2">
      <c r="A3" t="s">
        <v>22</v>
      </c>
      <c r="B3">
        <f>SUM(Notes!F:F)</f>
        <v>19248</v>
      </c>
    </row>
    <row r="4" spans="1:2" x14ac:dyDescent="0.2">
      <c r="A4" t="s">
        <v>23</v>
      </c>
      <c r="B4">
        <v>1</v>
      </c>
    </row>
    <row r="5" spans="1:2" x14ac:dyDescent="0.2">
      <c r="A5" t="s">
        <v>24</v>
      </c>
      <c r="B5">
        <f>SUM(B3,-B4)</f>
        <v>19247</v>
      </c>
    </row>
    <row r="6" spans="1:2" x14ac:dyDescent="0.2">
      <c r="A6" t="s">
        <v>25</v>
      </c>
      <c r="B6">
        <f>QUOTIENT(B3,B2)</f>
        <v>12</v>
      </c>
    </row>
    <row r="7" spans="1:2" x14ac:dyDescent="0.2">
      <c r="A7" t="s">
        <v>26</v>
      </c>
      <c r="B7" s="22">
        <f>B3/B2</f>
        <v>12.338461538461539</v>
      </c>
    </row>
    <row r="8" spans="1:2" x14ac:dyDescent="0.2">
      <c r="A8" t="s">
        <v>28</v>
      </c>
      <c r="B8">
        <f>QUOTIENT(SUM(Notes!F:F),SUM(Notes!E:E))</f>
        <v>12</v>
      </c>
    </row>
    <row r="9" spans="1:2" x14ac:dyDescent="0.2">
      <c r="A9" t="s">
        <v>33</v>
      </c>
      <c r="B9">
        <v>1</v>
      </c>
    </row>
    <row r="10" spans="1:2" x14ac:dyDescent="0.2">
      <c r="A10" t="s">
        <v>29</v>
      </c>
      <c r="B10">
        <v>612</v>
      </c>
    </row>
    <row r="11" spans="1:2" x14ac:dyDescent="0.2">
      <c r="A11" t="s">
        <v>30</v>
      </c>
      <c r="B11">
        <f>QUOTIENT(B10,60)</f>
        <v>10</v>
      </c>
    </row>
    <row r="12" spans="1:2" x14ac:dyDescent="0.2">
      <c r="A12" t="s">
        <v>31</v>
      </c>
      <c r="B12">
        <f>MOD(B10,60)</f>
        <v>12</v>
      </c>
    </row>
    <row r="13" spans="1:2" x14ac:dyDescent="0.2">
      <c r="A13" t="s">
        <v>34</v>
      </c>
      <c r="B13" t="str">
        <f>IF(AND(B7&lt;10,B4&lt;&gt;0),"avertissement","ras")</f>
        <v>ras</v>
      </c>
    </row>
    <row r="14" spans="1:2" x14ac:dyDescent="0.2">
      <c r="A14" t="s">
        <v>35</v>
      </c>
      <c r="B14" t="str">
        <f>IF(OR(B9&gt;0,B4&gt;0),"avertissement","ras")</f>
        <v>avertissement</v>
      </c>
    </row>
    <row r="15" spans="1:2" x14ac:dyDescent="0.2">
      <c r="A15" t="s">
        <v>36</v>
      </c>
      <c r="B15">
        <f>COUNT(Notes!D:D)</f>
        <v>720</v>
      </c>
    </row>
    <row r="16" spans="1:2" x14ac:dyDescent="0.2">
      <c r="A16" t="s">
        <v>37</v>
      </c>
      <c r="B16">
        <f>COUNTIF(Notes!D:D,"&lt;10")</f>
        <v>96</v>
      </c>
    </row>
    <row r="17" spans="1:2" x14ac:dyDescent="0.2">
      <c r="A17" t="s">
        <v>38</v>
      </c>
      <c r="B17">
        <f>SUMIF(Notes!A:A,"=sport",Notes!D:D)</f>
        <v>2280</v>
      </c>
    </row>
    <row r="18" spans="1:2" x14ac:dyDescent="0.2">
      <c r="A18" t="s">
        <v>39</v>
      </c>
      <c r="B18">
        <f>SUMIF(Notes!C:C,"semestre 1",Notes!D:D)</f>
        <v>4992</v>
      </c>
    </row>
    <row r="20" spans="1:2" x14ac:dyDescent="0.2">
      <c r="A20" t="s">
        <v>40</v>
      </c>
      <c r="B20" cm="1">
        <f t="array" ref="B20">SUMPRODUCT((Notes!A:A="economie")*1)</f>
        <v>72</v>
      </c>
    </row>
    <row r="21" spans="1:2" x14ac:dyDescent="0.2">
      <c r="A21" t="s">
        <v>41</v>
      </c>
      <c r="B21" cm="1">
        <f t="array" ref="B21">SUMPRODUCT((Tableau1[matiere]="economie")*Tableau1[note])</f>
        <v>744</v>
      </c>
    </row>
    <row r="22" spans="1:2" x14ac:dyDescent="0.2">
      <c r="A22" t="s">
        <v>42</v>
      </c>
      <c r="B22" cm="1">
        <f t="array" ref="B22">SUMPRODUCT((Tableau1[matiere]="economie")*Tableau1[note]*(Tableau1[semestre]="semestre 1"))</f>
        <v>456</v>
      </c>
    </row>
    <row r="24" spans="1:2" x14ac:dyDescent="0.2">
      <c r="A24" t="s">
        <v>43</v>
      </c>
      <c r="B24" cm="1">
        <f t="array" ref="B24">SUMPRODUCT((Notes!A:A="math")*1)</f>
        <v>168</v>
      </c>
    </row>
    <row r="25" spans="1:2" x14ac:dyDescent="0.2">
      <c r="A25" t="s">
        <v>44</v>
      </c>
      <c r="B25" cm="1">
        <f t="array" ref="B25">SUMPRODUCT((Tableau1[matiere]="math")*Tableau1[note])</f>
        <v>1728</v>
      </c>
    </row>
    <row r="26" spans="1:2" x14ac:dyDescent="0.2">
      <c r="A26" t="s">
        <v>45</v>
      </c>
      <c r="B26" cm="1">
        <f t="array" ref="B26">SUMPRODUCT((Tableau1[matiere]="math")*Tableau1[note]*(Tableau1[semestre]="semestre 1"))</f>
        <v>672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18D39-F812-1240-B97B-3D3B5D7700B4}">
  <sheetPr codeName="Feuil7"/>
  <dimension ref="A3:B7"/>
  <sheetViews>
    <sheetView zoomScale="150" zoomScaleNormal="150" workbookViewId="0">
      <selection activeCell="A3" sqref="A3"/>
    </sheetView>
  </sheetViews>
  <sheetFormatPr baseColWidth="10" defaultRowHeight="16" x14ac:dyDescent="0.2"/>
  <cols>
    <col min="1" max="1" width="19.83203125" bestFit="1" customWidth="1"/>
    <col min="2" max="2" width="15.33203125" bestFit="1" customWidth="1"/>
    <col min="3" max="3" width="8.1640625" bestFit="1" customWidth="1"/>
    <col min="4" max="4" width="11" bestFit="1" customWidth="1"/>
    <col min="5" max="5" width="12.1640625" bestFit="1" customWidth="1"/>
  </cols>
  <sheetData>
    <row r="3" spans="1:2" x14ac:dyDescent="0.2">
      <c r="A3" s="24" t="s">
        <v>46</v>
      </c>
      <c r="B3" t="s">
        <v>48</v>
      </c>
    </row>
    <row r="4" spans="1:2" x14ac:dyDescent="0.2">
      <c r="A4" s="25" t="s">
        <v>12</v>
      </c>
      <c r="B4" s="23">
        <v>12.25</v>
      </c>
    </row>
    <row r="5" spans="1:2" x14ac:dyDescent="0.2">
      <c r="A5" s="25" t="s">
        <v>13</v>
      </c>
      <c r="B5" s="23">
        <v>19</v>
      </c>
    </row>
    <row r="6" spans="1:2" x14ac:dyDescent="0.2">
      <c r="A6" s="25" t="s">
        <v>14</v>
      </c>
      <c r="B6" s="23">
        <v>11.4</v>
      </c>
    </row>
    <row r="7" spans="1:2" x14ac:dyDescent="0.2">
      <c r="A7" s="25" t="s">
        <v>47</v>
      </c>
      <c r="B7" s="23">
        <v>13.233333333333333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A19EE-0E1E-AA40-AB2D-A23494BD950D}">
  <sheetPr codeName="Feuil8"/>
  <dimension ref="A3:B6"/>
  <sheetViews>
    <sheetView zoomScale="150" zoomScaleNormal="150" workbookViewId="0">
      <selection activeCell="A3" sqref="A3"/>
    </sheetView>
  </sheetViews>
  <sheetFormatPr baseColWidth="10" defaultRowHeight="16" x14ac:dyDescent="0.2"/>
  <cols>
    <col min="1" max="1" width="19.83203125" bestFit="1" customWidth="1"/>
    <col min="2" max="2" width="15.33203125" bestFit="1" customWidth="1"/>
  </cols>
  <sheetData>
    <row r="3" spans="1:2" x14ac:dyDescent="0.2">
      <c r="A3" s="24" t="s">
        <v>46</v>
      </c>
      <c r="B3" t="s">
        <v>48</v>
      </c>
    </row>
    <row r="4" spans="1:2" x14ac:dyDescent="0.2">
      <c r="A4" s="25" t="s">
        <v>9</v>
      </c>
      <c r="B4" s="23">
        <v>13.866666666666667</v>
      </c>
    </row>
    <row r="5" spans="1:2" x14ac:dyDescent="0.2">
      <c r="A5" s="25" t="s">
        <v>10</v>
      </c>
      <c r="B5" s="23">
        <v>12.6</v>
      </c>
    </row>
    <row r="6" spans="1:2" x14ac:dyDescent="0.2">
      <c r="A6" s="25" t="s">
        <v>47</v>
      </c>
      <c r="B6" s="23">
        <v>13.233333333333333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B080C-0991-5143-A9F9-7BE1741BE3A4}">
  <sheetPr codeName="Feuil9"/>
  <dimension ref="A3:C20"/>
  <sheetViews>
    <sheetView zoomScale="160" zoomScaleNormal="160" workbookViewId="0">
      <selection activeCell="F18" sqref="F18"/>
    </sheetView>
  </sheetViews>
  <sheetFormatPr baseColWidth="10" defaultRowHeight="16" x14ac:dyDescent="0.2"/>
  <cols>
    <col min="1" max="1" width="19.83203125" bestFit="1" customWidth="1"/>
    <col min="2" max="2" width="11.83203125" bestFit="1" customWidth="1"/>
    <col min="3" max="3" width="11.5" bestFit="1" customWidth="1"/>
  </cols>
  <sheetData>
    <row r="3" spans="1:3" x14ac:dyDescent="0.2">
      <c r="A3" s="24" t="s">
        <v>46</v>
      </c>
      <c r="B3" t="s">
        <v>49</v>
      </c>
      <c r="C3" t="s">
        <v>50</v>
      </c>
    </row>
    <row r="4" spans="1:3" x14ac:dyDescent="0.2">
      <c r="A4" s="25" t="s">
        <v>51</v>
      </c>
      <c r="B4" s="23">
        <v>13</v>
      </c>
      <c r="C4" s="23">
        <v>11</v>
      </c>
    </row>
    <row r="5" spans="1:3" x14ac:dyDescent="0.2">
      <c r="A5" s="26" t="s">
        <v>17</v>
      </c>
      <c r="B5" s="23">
        <v>13</v>
      </c>
      <c r="C5" s="23">
        <v>13</v>
      </c>
    </row>
    <row r="6" spans="1:3" x14ac:dyDescent="0.2">
      <c r="A6" s="26" t="s">
        <v>18</v>
      </c>
      <c r="B6" s="23">
        <v>11</v>
      </c>
      <c r="C6" s="23">
        <v>11</v>
      </c>
    </row>
    <row r="7" spans="1:3" x14ac:dyDescent="0.2">
      <c r="A7" s="26" t="s">
        <v>16</v>
      </c>
      <c r="B7" s="23">
        <v>11</v>
      </c>
      <c r="C7" s="23">
        <v>11</v>
      </c>
    </row>
    <row r="8" spans="1:3" x14ac:dyDescent="0.2">
      <c r="A8" s="25" t="s">
        <v>11</v>
      </c>
      <c r="B8" s="23">
        <v>20</v>
      </c>
      <c r="C8" s="23">
        <v>11</v>
      </c>
    </row>
    <row r="9" spans="1:3" x14ac:dyDescent="0.2">
      <c r="A9" s="26" t="s">
        <v>11</v>
      </c>
      <c r="B9" s="23">
        <v>20</v>
      </c>
      <c r="C9" s="23">
        <v>11</v>
      </c>
    </row>
    <row r="10" spans="1:3" x14ac:dyDescent="0.2">
      <c r="A10" s="25" t="s">
        <v>15</v>
      </c>
      <c r="B10" s="23">
        <v>12</v>
      </c>
      <c r="C10" s="23">
        <v>7</v>
      </c>
    </row>
    <row r="11" spans="1:3" x14ac:dyDescent="0.2">
      <c r="A11" s="26" t="s">
        <v>15</v>
      </c>
      <c r="B11" s="23">
        <v>12</v>
      </c>
      <c r="C11" s="23">
        <v>7</v>
      </c>
    </row>
    <row r="12" spans="1:3" x14ac:dyDescent="0.2">
      <c r="A12" s="25" t="s">
        <v>5</v>
      </c>
      <c r="B12" s="23">
        <v>14</v>
      </c>
      <c r="C12" s="23">
        <v>10</v>
      </c>
    </row>
    <row r="13" spans="1:3" x14ac:dyDescent="0.2">
      <c r="A13" s="26" t="s">
        <v>5</v>
      </c>
      <c r="B13" s="23">
        <v>14</v>
      </c>
      <c r="C13" s="23">
        <v>10</v>
      </c>
    </row>
    <row r="14" spans="1:3" x14ac:dyDescent="0.2">
      <c r="A14" s="25" t="s">
        <v>7</v>
      </c>
      <c r="B14" s="23">
        <v>11</v>
      </c>
      <c r="C14" s="23">
        <v>11</v>
      </c>
    </row>
    <row r="15" spans="1:3" x14ac:dyDescent="0.2">
      <c r="A15" s="26" t="s">
        <v>7</v>
      </c>
      <c r="B15" s="23">
        <v>11</v>
      </c>
      <c r="C15" s="23">
        <v>11</v>
      </c>
    </row>
    <row r="16" spans="1:3" x14ac:dyDescent="0.2">
      <c r="A16" s="25" t="s">
        <v>6</v>
      </c>
      <c r="B16" s="23">
        <v>14</v>
      </c>
      <c r="C16" s="23">
        <v>7</v>
      </c>
    </row>
    <row r="17" spans="1:3" x14ac:dyDescent="0.2">
      <c r="A17" s="26" t="s">
        <v>6</v>
      </c>
      <c r="B17" s="23">
        <v>14</v>
      </c>
      <c r="C17" s="23">
        <v>7</v>
      </c>
    </row>
    <row r="18" spans="1:3" x14ac:dyDescent="0.2">
      <c r="A18" s="25" t="s">
        <v>8</v>
      </c>
      <c r="B18" s="23">
        <v>19</v>
      </c>
      <c r="C18" s="23">
        <v>19</v>
      </c>
    </row>
    <row r="19" spans="1:3" x14ac:dyDescent="0.2">
      <c r="A19" s="26" t="s">
        <v>8</v>
      </c>
      <c r="B19" s="23">
        <v>19</v>
      </c>
      <c r="C19" s="23">
        <v>19</v>
      </c>
    </row>
    <row r="20" spans="1:3" x14ac:dyDescent="0.2">
      <c r="A20" s="25" t="s">
        <v>47</v>
      </c>
      <c r="B20" s="23">
        <v>20</v>
      </c>
      <c r="C20" s="23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Graphiques</vt:lpstr>
      </vt:variant>
      <vt:variant>
        <vt:i4>1</vt:i4>
      </vt:variant>
    </vt:vector>
  </HeadingPairs>
  <TitlesOfParts>
    <vt:vector size="6" baseType="lpstr">
      <vt:lpstr>Notes</vt:lpstr>
      <vt:lpstr>Analyse</vt:lpstr>
      <vt:lpstr>Feuil5</vt:lpstr>
      <vt:lpstr>Feuil6</vt:lpstr>
      <vt:lpstr>Feuil7</vt:lpstr>
      <vt:lpstr>Graphique1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de Microsoft Office</dc:creator>
  <cp:lastModifiedBy>Microsoft Office User</cp:lastModifiedBy>
  <dcterms:created xsi:type="dcterms:W3CDTF">2017-09-27T11:17:34Z</dcterms:created>
  <dcterms:modified xsi:type="dcterms:W3CDTF">2020-11-18T15:03:49Z</dcterms:modified>
</cp:coreProperties>
</file>